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120" windowHeight="11730"/>
  </bookViews>
  <sheets>
    <sheet name="приложение 1" sheetId="1" r:id="rId1"/>
  </sheets>
  <definedNames>
    <definedName name="_xlnm._FilterDatabase" localSheetId="0" hidden="1">'приложение 1'!$A$4:$H$174</definedName>
    <definedName name="_xlnm.Print_Area" localSheetId="0">'приложение 1'!$A$1:$H$174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2" i="1"/>
  <c r="G168"/>
  <c r="F164" l="1"/>
  <c r="F162"/>
  <c r="F101"/>
  <c r="F95"/>
  <c r="F90"/>
  <c r="G164" l="1"/>
  <c r="G165" s="1"/>
  <c r="G101"/>
  <c r="G102" s="1"/>
  <c r="G162"/>
  <c r="G163" s="1"/>
  <c r="G95"/>
  <c r="G96" s="1"/>
  <c r="G90"/>
  <c r="G91" s="1"/>
  <c r="G48" l="1"/>
  <c r="G49" s="1"/>
  <c r="G50"/>
  <c r="G51" s="1"/>
  <c r="G170" l="1"/>
  <c r="G171" s="1"/>
  <c r="G169"/>
  <c r="G166"/>
  <c r="G167" s="1"/>
  <c r="G160"/>
  <c r="G161" s="1"/>
  <c r="G158"/>
  <c r="G159" s="1"/>
  <c r="G156"/>
  <c r="G157" s="1"/>
  <c r="G154"/>
  <c r="G155" s="1"/>
  <c r="G152"/>
  <c r="G153" s="1"/>
  <c r="G150"/>
  <c r="G151" s="1"/>
  <c r="G148"/>
  <c r="G149" s="1"/>
  <c r="G146"/>
  <c r="G147" s="1"/>
  <c r="G144"/>
  <c r="G145" s="1"/>
  <c r="G142"/>
  <c r="G143" s="1"/>
  <c r="G140"/>
  <c r="G141" s="1"/>
  <c r="G138"/>
  <c r="G139" s="1"/>
  <c r="G136"/>
  <c r="G137" s="1"/>
  <c r="G133"/>
  <c r="G134" s="1"/>
  <c r="G131"/>
  <c r="G132" s="1"/>
  <c r="G129"/>
  <c r="G130" s="1"/>
  <c r="G127"/>
  <c r="G128" s="1"/>
  <c r="G125"/>
  <c r="G126" s="1"/>
  <c r="G123"/>
  <c r="G124" s="1"/>
  <c r="G121"/>
  <c r="G122" s="1"/>
  <c r="G119"/>
  <c r="G120" s="1"/>
  <c r="G117"/>
  <c r="G118" s="1"/>
  <c r="G115"/>
  <c r="G116" s="1"/>
  <c r="G113"/>
  <c r="G114" s="1"/>
  <c r="G111"/>
  <c r="G112" s="1"/>
  <c r="G109"/>
  <c r="G110" s="1"/>
  <c r="G107"/>
  <c r="G108" s="1"/>
  <c r="G105"/>
  <c r="G106" s="1"/>
  <c r="G103"/>
  <c r="G104" s="1"/>
  <c r="G99"/>
  <c r="G100" s="1"/>
  <c r="G97"/>
  <c r="G98" s="1"/>
  <c r="G93"/>
  <c r="G94" s="1"/>
  <c r="G87"/>
  <c r="G88" s="1"/>
  <c r="G85"/>
  <c r="G86" s="1"/>
  <c r="G83"/>
  <c r="G84" s="1"/>
  <c r="G80"/>
  <c r="G81" s="1"/>
  <c r="G77"/>
  <c r="G78" s="1"/>
  <c r="G74"/>
  <c r="G75" s="1"/>
  <c r="G72"/>
  <c r="G73" s="1"/>
  <c r="G70"/>
  <c r="G71" s="1"/>
  <c r="G68"/>
  <c r="G69" s="1"/>
  <c r="G66"/>
  <c r="G67" s="1"/>
  <c r="G64"/>
  <c r="G65" s="1"/>
  <c r="G62"/>
  <c r="G63" s="1"/>
  <c r="G59"/>
  <c r="G60" s="1"/>
  <c r="G57"/>
  <c r="G58" s="1"/>
  <c r="G55"/>
  <c r="G56" s="1"/>
  <c r="G53"/>
  <c r="G54" s="1"/>
  <c r="G46"/>
  <c r="G47" s="1"/>
  <c r="G44"/>
  <c r="G45" s="1"/>
  <c r="G42"/>
  <c r="G43" s="1"/>
  <c r="G40"/>
  <c r="G41" s="1"/>
  <c r="G37"/>
  <c r="G38" s="1"/>
  <c r="G35"/>
  <c r="G36" s="1"/>
  <c r="G33"/>
  <c r="G34" s="1"/>
  <c r="G31"/>
  <c r="G32" s="1"/>
  <c r="G29"/>
  <c r="G30" s="1"/>
  <c r="G27"/>
  <c r="G28" s="1"/>
  <c r="G25"/>
  <c r="G26" s="1"/>
  <c r="G23"/>
  <c r="G24" s="1"/>
  <c r="G21"/>
  <c r="G22" s="1"/>
  <c r="G19"/>
  <c r="G20" s="1"/>
  <c r="G17"/>
  <c r="G18" s="1"/>
  <c r="G15"/>
  <c r="G16" s="1"/>
  <c r="G13"/>
  <c r="G14" s="1"/>
  <c r="G11"/>
  <c r="G12" s="1"/>
  <c r="G9"/>
  <c r="G10" s="1"/>
  <c r="G7"/>
  <c r="G8" s="1"/>
  <c r="G5"/>
  <c r="G6" s="1"/>
</calcChain>
</file>

<file path=xl/sharedStrings.xml><?xml version="1.0" encoding="utf-8"?>
<sst xmlns="http://schemas.openxmlformats.org/spreadsheetml/2006/main" count="330" uniqueCount="252">
  <si>
    <t>Наименование медикаментов (международное непатентованное название)</t>
  </si>
  <si>
    <t>Дозировка и формы выпуска</t>
  </si>
  <si>
    <t>Единица измерения</t>
  </si>
  <si>
    <t xml:space="preserve">Цена </t>
  </si>
  <si>
    <t>Трамадол</t>
  </si>
  <si>
    <t xml:space="preserve">раствор для инъекций в ампулах 5%2мл </t>
  </si>
  <si>
    <t>амп</t>
  </si>
  <si>
    <t>Никотинамид 20 мг, Кокарбоксилаза 50 мг, Цианокобаламин 0,5 мг, Динатрия аденозин трифосфат тригидрат 10 мг</t>
  </si>
  <si>
    <t xml:space="preserve">Лиофилизированный порошок для приготовления  раствора для инъекций, 1 ампула в комплекте с растворителем </t>
  </si>
  <si>
    <t xml:space="preserve">теноксикам </t>
  </si>
  <si>
    <t>Лиофилизированный  порошок для инъекций, 20 мг,1 амп+1 амп растворителя</t>
  </si>
  <si>
    <t>Сыворотка противостолбнячная лошадиная очищенная концентрированная жидкая</t>
  </si>
  <si>
    <t xml:space="preserve">раствор для внутримышечного и подкожного введения в ампулах в комплекте с сывороткой лошадиной очищенной разведенной 1:100 в ампулах  3000МЕ (1 доза) </t>
  </si>
  <si>
    <t>Натрия хлорид 6г,,натрия ацетат 2 г</t>
  </si>
  <si>
    <t>раствор для инфузий во флаконах 400мл</t>
  </si>
  <si>
    <t>фл</t>
  </si>
  <si>
    <t>Натрия хлорид 5 г, калия хлорид 1 г, натрия гидрокарбонат 1 г</t>
  </si>
  <si>
    <t>Натрия хлорид</t>
  </si>
  <si>
    <t xml:space="preserve">раствор для инфузий 0,9% 500мл </t>
  </si>
  <si>
    <t xml:space="preserve">Натрия хлорид </t>
  </si>
  <si>
    <t>раствор для инфузий во флаконе 0,9% 400 мл</t>
  </si>
  <si>
    <t>Натрий хлорид</t>
  </si>
  <si>
    <t>0,9%-250,0</t>
  </si>
  <si>
    <t xml:space="preserve">натрия  хлорид </t>
  </si>
  <si>
    <t>раствор для инфузий 0,9% 200мл</t>
  </si>
  <si>
    <t>Декстроза</t>
  </si>
  <si>
    <t>5%-500,0</t>
  </si>
  <si>
    <t>Пантопразол</t>
  </si>
  <si>
    <t>порошок для приготовления раствора для инъекций во флаконе   40мг</t>
  </si>
  <si>
    <t>Алюминия гидроксид-405мг, Магния гидроксид-100мг,Симетикон-125мг</t>
  </si>
  <si>
    <t xml:space="preserve">суспензия во флаконе  300мл </t>
  </si>
  <si>
    <t>Интерферон альфа</t>
  </si>
  <si>
    <t>суппозитории ректальные 150000МЕ </t>
  </si>
  <si>
    <t>суппоз</t>
  </si>
  <si>
    <t>Пирацетам</t>
  </si>
  <si>
    <t>раствор для инъекций 20% по 5 мл в ампулах </t>
  </si>
  <si>
    <t>Глюкоза безводная, натрия хлорид, калия хлорид, натрия цитрат</t>
  </si>
  <si>
    <t> порошок по 27,9 г порошка в саше пакетах </t>
  </si>
  <si>
    <t>уп</t>
  </si>
  <si>
    <t>Комплекс аминокислот для парентерального питания не менее 14 аминокислот 4% или 5%</t>
  </si>
  <si>
    <t>раствор для инфузий во флаконах 250 мл</t>
  </si>
  <si>
    <t>I.Реактивы для ИФА</t>
  </si>
  <si>
    <t>Набор реагентов  для  иммуноферментного выявления  HBsAg (одностадийная постановка).</t>
  </si>
  <si>
    <t>1х96</t>
  </si>
  <si>
    <t>набор</t>
  </si>
  <si>
    <t>ИФА - Бруцеллез                                                Набор реагентов  для выявления антител класса G и A  к бруцеллам методом иммуноферментного анализа.</t>
  </si>
  <si>
    <t>Набор реагентов  для иммуноферментного выявления иммуноглобулинов классов G и М к вирусу  гепатита С.</t>
  </si>
  <si>
    <t>Набор реагентов  для выявления антител класса G и A к хламидиям методом иммуноферментного анализа.</t>
  </si>
  <si>
    <t>Тест-система иммуноферментная для одновременного выявления антител к вирусу иммунодефицита человека первого и второго типов (ВИЧ-1 и ВИЧ-2) и антигена р24 ВИЧ-1.</t>
  </si>
  <si>
    <t>192 определения</t>
  </si>
  <si>
    <t>III. Экспресс - диагностика</t>
  </si>
  <si>
    <t>Тест- cистема иммуноферментная  для одновременного выявления антител к вирусам иммунодефицита  человека 1 и 2 типов (ВИЧ-1 и ВИЧ-2), ВИЧ-1 группы О и антигена р24 ВИЧ-1</t>
  </si>
  <si>
    <t xml:space="preserve">Набор реагентов«Одноэтапный иммунохроматографический экспресс тест HBsAg для качественного  определения HBsAg в сыворотке или плазме  человека. </t>
  </si>
  <si>
    <t>экспресс метод Время анализа:  20 минут. В упаковке № 30.</t>
  </si>
  <si>
    <t xml:space="preserve">Набор реагентов«Одноэтапный иммунохроматографический экспресс-тестHCV для качественного  определения специфических антител к вирусу Гепатита С, в цельной крови, плазме или сыворотке человека. </t>
  </si>
  <si>
    <t>экспресс метод . Время анализа: 5~20 минутВ упаковке № 30</t>
  </si>
  <si>
    <t>Набор полосок иммунохроматографических  для одновременного выявления трех наркотических соединений в моче</t>
  </si>
  <si>
    <t>№1</t>
  </si>
  <si>
    <t>шт</t>
  </si>
  <si>
    <t>Наборы реагентов  для клинико-диагностических лабораторий</t>
  </si>
  <si>
    <t>АСТ - 360</t>
  </si>
  <si>
    <t>ручной метод</t>
  </si>
  <si>
    <t>АЛТ- 360</t>
  </si>
  <si>
    <t>Набор реагентов биохимических a-AMYLASE-DIRECT 6x25 ml  +2 +8</t>
  </si>
  <si>
    <t>для работы на биохимических анализаторах</t>
  </si>
  <si>
    <t>Набор реагентов биохимических CHOLESTEROL 1 x 200ml</t>
  </si>
  <si>
    <t>Билирубин 100опр</t>
  </si>
  <si>
    <t xml:space="preserve">Набор реагентов биохимических TRIGLYCERIDES </t>
  </si>
  <si>
    <t>2х250</t>
  </si>
  <si>
    <t>Техпластин с МИЧ</t>
  </si>
  <si>
    <t>100  опр</t>
  </si>
  <si>
    <t xml:space="preserve">Проточный цитофлуориметр </t>
  </si>
  <si>
    <t xml:space="preserve">Набор реагентов  (50 тестов) из комплекта  Проточный цитофлуориметр </t>
  </si>
  <si>
    <t>(50 исследований)</t>
  </si>
  <si>
    <t>Реагенты для определения группы крови</t>
  </si>
  <si>
    <t>Эритротест-Цоликлон Анти Д супер</t>
  </si>
  <si>
    <t>5 мл №1</t>
  </si>
  <si>
    <t>фл.</t>
  </si>
  <si>
    <t>Расходный материал к гематологическим анализаторам Sismex XP 300</t>
  </si>
  <si>
    <t>Дилюент</t>
  </si>
  <si>
    <t>20л</t>
  </si>
  <si>
    <t>кан</t>
  </si>
  <si>
    <t>Гематологический реагент Лизирующий раствор</t>
  </si>
  <si>
    <t xml:space="preserve"> Stromatolyser-WH 500 мл</t>
  </si>
  <si>
    <t>Гематологический реагент Изотонический разбавитель</t>
  </si>
  <si>
    <t xml:space="preserve"> Cellpack 20л</t>
  </si>
  <si>
    <t>Реагенты для ПЦР</t>
  </si>
  <si>
    <t xml:space="preserve">Набор реагентов  для количественного определения РНК вируса гепатита С в сыворотке (плазме) крови методом основанным ОТ-ПЦР с гибридационно-флуоресцентной детекцией в режиме реального времени 48 тестов  </t>
  </si>
  <si>
    <t>количественного</t>
  </si>
  <si>
    <t>упак</t>
  </si>
  <si>
    <t>комплект</t>
  </si>
  <si>
    <t xml:space="preserve">Марля </t>
  </si>
  <si>
    <t>медицинская 28 г/кв метр</t>
  </si>
  <si>
    <t>м.</t>
  </si>
  <si>
    <t xml:space="preserve">Вата </t>
  </si>
  <si>
    <t>медицинская хирургическая гигроскопическая, нестерильная 100 ,0</t>
  </si>
  <si>
    <t xml:space="preserve">Лейкопластырь             </t>
  </si>
  <si>
    <t xml:space="preserve"> на нетканой основе 2,5смх9,1м 
</t>
  </si>
  <si>
    <t>шт.</t>
  </si>
  <si>
    <t xml:space="preserve"> на нетканой основе 5смх5м</t>
  </si>
  <si>
    <t xml:space="preserve">Бинт гипсовый            </t>
  </si>
  <si>
    <t>20х270</t>
  </si>
  <si>
    <t>Рентген-пленки     синечувствительные</t>
  </si>
  <si>
    <t>18х24  №100</t>
  </si>
  <si>
    <t>Рентген-пленки  синечувствительные</t>
  </si>
  <si>
    <t>24х30 № 100</t>
  </si>
  <si>
    <t>30х40 №100</t>
  </si>
  <si>
    <t xml:space="preserve"> Медицинская Термографическая  пленка</t>
  </si>
  <si>
    <t>35х43  №100</t>
  </si>
  <si>
    <t xml:space="preserve"> МедицинскаяТермографическая пленкаплёнка для маммографии</t>
  </si>
  <si>
    <t>10х12 дюймов (25,4х30,5см) №100</t>
  </si>
  <si>
    <t xml:space="preserve">Шприцы инъекционные однократного применения  3-х компонентные </t>
  </si>
  <si>
    <t>50 мл</t>
  </si>
  <si>
    <t xml:space="preserve">Термометр </t>
  </si>
  <si>
    <t>медицинский ртутный</t>
  </si>
  <si>
    <t>Презервативы</t>
  </si>
  <si>
    <t>Изготовлены из натурального латекса. Прозрачные со смазкой, особой формы с накопителем. Длина - 220 мм. Ширина - 57 мм. Класс 2 б – с повышенной степенью риска</t>
  </si>
  <si>
    <t>Противоаэрозольный респиратор FFP 2, без клапана выдоха</t>
  </si>
  <si>
    <t>Респиратор одобрен NIOSH, соответствие стандарту N95 (эквивалент европейского стандарта EN 149:2001 - класс защиты FFP2). четырехслойный в форме "утиный клюв", на резинках. Размеры: Ширина: 26 см, Высота: 9 см, Носовая деталь: 14 см. Эластичная лента: 23.5 см.  Состав: полипропилен, полиэфир, полиэтилен, полиуретан, алюминий (проволока наносника), противожидкостный слой (пленка LONCET): 100% полиэтилен, гофрированный выпуклыми рельефными элементами, перфорированными на вершине, плотность не менее 300 элементов на кв.см; дельта "Р" (перепад давления на вдохе или выдохе между наружной и внутренней поверхностью) менее 5 мм вод.ст./см2;     не содержит натурального латекса, без стекловолокна; PFE (эффективность фильтрации частиц 0,1 мирон) - 99.7%, BFE (эффективность фильтрации бактерий) - 99% на скорости возд.потока не менее 80 литров/минуту; ASTM 1862, уровень сопротивления просачиванию - 160 мм Hg.</t>
  </si>
  <si>
    <t xml:space="preserve">Тонометр с фонендоскопом </t>
  </si>
  <si>
    <t>механический взрослый</t>
  </si>
  <si>
    <t xml:space="preserve">Комбинированные самоклеющиеся пакеты для стерилизации </t>
  </si>
  <si>
    <t>90ммх260мм</t>
  </si>
  <si>
    <t xml:space="preserve">Индикаторы паровой стерилизации </t>
  </si>
  <si>
    <t>на 132 град.№1000</t>
  </si>
  <si>
    <t>на 180 град.№1000</t>
  </si>
  <si>
    <t>Мед.инструментарий,ИМН для одноразового использования</t>
  </si>
  <si>
    <t xml:space="preserve">Игла для спинальной анестезии (тип Квинке), однократного применения, стерильная размерами: </t>
  </si>
  <si>
    <t>25G90 мм); 26G(90мм); 27G(90 мм); 28G(90 мм);</t>
  </si>
  <si>
    <t>Набор для эпидуральной анестезии</t>
  </si>
  <si>
    <t>(малый) № 16,17,18 В комплекте А) Эпидуральный катетер Б) Игла Туохи В) Шприц сопротивления 10мл</t>
  </si>
  <si>
    <t xml:space="preserve">Наборы одноканальные для подключичной катеризации одноразовые </t>
  </si>
  <si>
    <t>F5-8</t>
  </si>
  <si>
    <t xml:space="preserve">Наборы одноканальные для подключичной катеризаций одноразовые, детские </t>
  </si>
  <si>
    <t>F2-3</t>
  </si>
  <si>
    <t>ВМС</t>
  </si>
  <si>
    <t>Скальпель</t>
  </si>
  <si>
    <t xml:space="preserve"> с защитой на лезвии из углеродистой стали, одноразовый стерильный </t>
  </si>
  <si>
    <t xml:space="preserve">перчатки хирургические нестерильные </t>
  </si>
  <si>
    <t>пар</t>
  </si>
  <si>
    <t xml:space="preserve">система однор для инфузий </t>
  </si>
  <si>
    <t>шприц 10,0 3-х компонентный</t>
  </si>
  <si>
    <t>шприц 20,0 3-х компонентный</t>
  </si>
  <si>
    <t>шприц 5,0  3-х компонентный</t>
  </si>
  <si>
    <t>Канюля аспирационнаяи для забора иинъекции лекарственных средств из мультидозных флаконов со встроенным клапаном</t>
  </si>
  <si>
    <t>стерильная одноразовая</t>
  </si>
  <si>
    <t xml:space="preserve">Контур дыхательный </t>
  </si>
  <si>
    <t>Контур дыхательный анестезиологический 1,6м с двумя влагосборн. и доп. шлангом 0,8м</t>
  </si>
  <si>
    <t>Салфетки одноразовые дезинфицирующие, белые, прочные в рулоне однократного применения из нетканого материала.В качестве пропиточного состав: дезинфицирующий раствор,прозрачный,бесцветный,содержит:н-пропанола-30 г, 2-пропанола-15г,этанола10г,а также вспомогательные компоненты,в том числе 0,05г дидецилметил-н-пропионат,0,02г, алкиламингуанидинацетат, рн средства-7,83</t>
  </si>
  <si>
    <t xml:space="preserve">150 штук </t>
  </si>
  <si>
    <t>упаковка</t>
  </si>
  <si>
    <t>Стент коронарный с лекарственным покрытием</t>
  </si>
  <si>
    <t>Коронарный стент. Материал стента кобальт-хром  L- 605, с лекарственным покрытием сиролимус/пробукол. Дизайн ячейки стентаоткрытая. Технология  покритиястента 50% сиролимус и 50 % пробукол, без полимера, концентрация лекарственного вещества  1,2 µm /кв.мм, проксимальный шафт с тефлоновым покрытием 1,9 F,  дистальныйшафт полиамид 2,5 F, Входной профиль системы доставки не более 0.016”                 номинальное давление 10 атм, давление разрыва 18 атм, Кроссинг профиль стента – 0,031” – 0,037” (0,79мм – 0,93 мм) Наличие размеров: диаметр 2,00, 2,25, 2,50, 2,75, 3,00, 3,50, 4,00 мм длины 8/9 мм, 13/14 мм, 16 мм, 19 мм, 24 мм, 27 мм, 32 мм</t>
  </si>
  <si>
    <t>Контур дыхательный неонатальный 10мм, Flextube 1,6 м,</t>
  </si>
  <si>
    <t>Контур дыхательный неонатальный  для соединения пациента с  аппаратами ИВЛ для взрослых, оснащёнными педиатрическими модулями. Внутренний диаметр шлангов 10мм, длина шлангов вдоха/выдоха  фиксированная 1,6м,  материал шлангов гофрированный не конфигурируемый шланг  с проводом обогрева в канале вдоха , с встроенным в жестком соединителе (22F на камеру увлажнителя) электроразъёмом, с двойной контактной группой и направляющим приливом, с портами 7,6мм на Y-образном жестком угловом соединителе на пациента и в канале вдоха, с  герметизирующими "not  loosing" заглушками, снабжённом внутренней тест- защитной заглушкой, с разборным самогерметизирующимся влагосборником, клапан влагосборника пружинный шариковый,  обеспечивающий герметизацию воздушного канала при любом положении влагосборника, c  соединителем 22F подсоединения к аппарату, с дополнительным шлангом 0,4м c соединителями  22F,  комплектом принадлежностей в составе:жесткий соединитель 22М-22М/15F 1 штуки, соединитель 15М -8,5F, Материал: ПВХ, полипропилен, эластомер. Упаковка: индивидуальная, стерильная, 15 шт. Срок годности (срок гарантии): 5 лет от даты изготовления. 6091850</t>
  </si>
  <si>
    <t>Сумма</t>
  </si>
  <si>
    <t>Количество</t>
  </si>
  <si>
    <t>ИТОГО:</t>
  </si>
  <si>
    <t>одноразовая c иглой 21Gx1 1/2 (0,8х40мм)</t>
  </si>
  <si>
    <t>Тест-система иммуноферментная выявления антител к ВИЧ-1,2 и антигена р24 ВИЧ-1.</t>
  </si>
  <si>
    <t>24х8 опр</t>
  </si>
  <si>
    <t>Микролуночные стрипы (320шт в упак)</t>
  </si>
  <si>
    <t>Набор предназначен для выявления ДНК вируса гепатита В (ВГВ) в сыворотке (плазме) крови методом по-лимеразной цепной реакции (ПЦР) с гибридизационно-флуоресцентной де-текцией продуктов ПЦР в реальном времени.</t>
  </si>
  <si>
    <t>качественный 48 тестов</t>
  </si>
  <si>
    <t>Вата</t>
  </si>
  <si>
    <t>медицинская хирургическая гигроскопическая, нестерильная 50,0</t>
  </si>
  <si>
    <t>Катетер Фолея</t>
  </si>
  <si>
    <t xml:space="preserve"> 2 ходовой стандарт , размеры (Fr):12,14, 16, 18, 20, 22, 24, 26</t>
  </si>
  <si>
    <t xml:space="preserve">Одноразовые электроды </t>
  </si>
  <si>
    <t>Расходные материалы  к биохимическому анализатору BioChemFC-360</t>
  </si>
  <si>
    <t>№ п/п</t>
  </si>
  <si>
    <t>ТОО Амир и д</t>
  </si>
  <si>
    <t>Итого по лоту №2</t>
  </si>
  <si>
    <t>Итого по лоту №4</t>
  </si>
  <si>
    <t>Итого по лоту №5</t>
  </si>
  <si>
    <t>Итого по лоту №6</t>
  </si>
  <si>
    <t>Итого по лоту №7</t>
  </si>
  <si>
    <t>Итого по лоту №8</t>
  </si>
  <si>
    <t>Итого по лоту №9</t>
  </si>
  <si>
    <t>Итого по лоту №10</t>
  </si>
  <si>
    <t>Итого по лоту №11</t>
  </si>
  <si>
    <t>Итого по лоту №12</t>
  </si>
  <si>
    <t>Итого по лоту №16</t>
  </si>
  <si>
    <t>Итого по лоту №17</t>
  </si>
  <si>
    <t>Итого по лоту №18</t>
  </si>
  <si>
    <t>Итого по лоту №20</t>
  </si>
  <si>
    <t>Итого по лоту №21</t>
  </si>
  <si>
    <t>Итого по лоту №23</t>
  </si>
  <si>
    <t>Итого по лоту №24</t>
  </si>
  <si>
    <t>Итого по лоту №26</t>
  </si>
  <si>
    <t>Итого по лоту №27</t>
  </si>
  <si>
    <t>Итого по лоту №28</t>
  </si>
  <si>
    <t>Итого по лоту №29</t>
  </si>
  <si>
    <t>Итого по лоту №30</t>
  </si>
  <si>
    <t>Итого по лоту №31</t>
  </si>
  <si>
    <t>Итого по лоту №32</t>
  </si>
  <si>
    <t>Итого по лоту №33</t>
  </si>
  <si>
    <t>Итого по лоту №34</t>
  </si>
  <si>
    <t>Итого по лоту №35</t>
  </si>
  <si>
    <t>Итого по лоту №36</t>
  </si>
  <si>
    <t>Итого по лоту №37</t>
  </si>
  <si>
    <t>Итого по лоту №38</t>
  </si>
  <si>
    <t>Итого по лоту №41</t>
  </si>
  <si>
    <t>Итого по лоту №43</t>
  </si>
  <si>
    <t>Итого по лоту №44</t>
  </si>
  <si>
    <t>Итого по лоту №45</t>
  </si>
  <si>
    <t>Итого по лоту №46</t>
  </si>
  <si>
    <t>Итого по лоту №47</t>
  </si>
  <si>
    <t>Итого по лоту №48</t>
  </si>
  <si>
    <t>Итого по лоту №49</t>
  </si>
  <si>
    <t>Итого по лоту №50</t>
  </si>
  <si>
    <t>Итого по лоту №51</t>
  </si>
  <si>
    <t>Итого по лоту №60</t>
  </si>
  <si>
    <t>Итого по лоту №61</t>
  </si>
  <si>
    <t>Итого по лоту №78</t>
  </si>
  <si>
    <t>Итого по лоту №79</t>
  </si>
  <si>
    <t>Итого по лоту №80</t>
  </si>
  <si>
    <t>Итого по лоту №81</t>
  </si>
  <si>
    <t>Итого по лоту №82</t>
  </si>
  <si>
    <t>Итого по лоту №83</t>
  </si>
  <si>
    <t>Итого по лоту №84</t>
  </si>
  <si>
    <t>Итого по лоту №85</t>
  </si>
  <si>
    <t>Итого по лоту №86</t>
  </si>
  <si>
    <t>Итого по лоту №87</t>
  </si>
  <si>
    <t>Итого по лоту №88</t>
  </si>
  <si>
    <t>Итого по лоту №89</t>
  </si>
  <si>
    <t>Итого по лоту №90</t>
  </si>
  <si>
    <t>Итого по лоту №91</t>
  </si>
  <si>
    <t>Итого по лоту №92</t>
  </si>
  <si>
    <t>Итого по лоту №95</t>
  </si>
  <si>
    <t>Итого по лоту №96</t>
  </si>
  <si>
    <t>Итого по лоту №97</t>
  </si>
  <si>
    <t>Итого по лоту №98</t>
  </si>
  <si>
    <t>Итого по лоту №101</t>
  </si>
  <si>
    <t>Итого по лоту №102</t>
  </si>
  <si>
    <t>Итого по лоту №104</t>
  </si>
  <si>
    <t>Итого по лоту №105</t>
  </si>
  <si>
    <t>Итого по лоту №106</t>
  </si>
  <si>
    <t>Итого по лоту №107</t>
  </si>
  <si>
    <t>Итого по лоту №108</t>
  </si>
  <si>
    <t>Итого по лоту №109</t>
  </si>
  <si>
    <t>Итого по лоту №110</t>
  </si>
  <si>
    <t>Итого по лоту №111</t>
  </si>
  <si>
    <t>Итого по лоту №112</t>
  </si>
  <si>
    <t>Итого по лоту №113</t>
  </si>
  <si>
    <t>Итого по лоту №115</t>
  </si>
  <si>
    <t>Итого по лоту №129</t>
  </si>
  <si>
    <t>Итого по лоту №132</t>
  </si>
  <si>
    <t>Итого по лоту №103</t>
  </si>
  <si>
    <t>Итого по лоту№149</t>
  </si>
  <si>
    <t>Итого по лоту №114</t>
  </si>
  <si>
    <t>Приложение 1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</si>
</sst>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#,##0.00;[Red]#,##0.00"/>
  </numFmts>
  <fonts count="10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4" fontId="4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0" fontId="6" fillId="2" borderId="0" xfId="0" applyFont="1" applyFill="1" applyAlignment="1">
      <alignment vertical="center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4" fontId="6" fillId="2" borderId="1" xfId="1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3" fontId="6" fillId="2" borderId="1" xfId="1" applyNumberFormat="1" applyFont="1" applyFill="1" applyBorder="1" applyAlignment="1" applyProtection="1">
      <alignment horizontal="center" vertical="center" wrapText="1"/>
    </xf>
    <xf numFmtId="4" fontId="6" fillId="2" borderId="1" xfId="1" applyNumberFormat="1" applyFont="1" applyFill="1" applyBorder="1" applyAlignment="1" applyProtection="1">
      <alignment horizontal="left" vertical="center" wrapText="1"/>
    </xf>
    <xf numFmtId="4" fontId="6" fillId="2" borderId="1" xfId="1" applyNumberFormat="1" applyFont="1" applyFill="1" applyBorder="1" applyAlignment="1" applyProtection="1">
      <alignment horizontal="center" vertical="center" wrapText="1"/>
    </xf>
    <xf numFmtId="4" fontId="6" fillId="2" borderId="1" xfId="2" applyNumberFormat="1" applyFont="1" applyFill="1" applyBorder="1" applyAlignment="1">
      <alignment horizontal="left" vertical="center" wrapText="1"/>
    </xf>
    <xf numFmtId="4" fontId="6" fillId="2" borderId="1" xfId="3" applyNumberFormat="1" applyFont="1" applyFill="1" applyBorder="1" applyAlignment="1" applyProtection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 applyProtection="1">
      <alignment horizontal="left" vertical="center" wrapText="1"/>
      <protection locked="0"/>
    </xf>
    <xf numFmtId="4" fontId="6" fillId="2" borderId="1" xfId="1" applyNumberFormat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vertical="center" wrapText="1"/>
    </xf>
    <xf numFmtId="4" fontId="6" fillId="2" borderId="1" xfId="4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4" fontId="3" fillId="2" borderId="1" xfId="1" applyNumberFormat="1" applyFont="1" applyFill="1" applyBorder="1" applyAlignment="1" applyProtection="1">
      <alignment horizontal="left" vertical="center" wrapText="1"/>
    </xf>
    <xf numFmtId="4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 applyProtection="1">
      <alignment horizontal="left" vertical="center" wrapText="1"/>
    </xf>
    <xf numFmtId="166" fontId="6" fillId="2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4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</cellXfs>
  <cellStyles count="7">
    <cellStyle name="Normal_Sheet2" xfId="6"/>
    <cellStyle name="Обычный" xfId="0" builtinId="0"/>
    <cellStyle name="Обычный 3" xfId="1"/>
    <cellStyle name="Обычный_Лист1" xfId="4"/>
    <cellStyle name="Обычный_Лист1_1" xfId="2"/>
    <cellStyle name="Стиль 1" xfId="3"/>
    <cellStyle name="Финансовый 2" xfId="5"/>
  </cellStyles>
  <dxfs count="0"/>
  <tableStyles count="0" defaultTableStyle="TableStyleMedium2" defaultPivotStyle="PivotStyleLight16"/>
  <colors>
    <mruColors>
      <color rgb="FF66CCFF"/>
      <color rgb="FFC65911"/>
      <color rgb="FFCC99FF"/>
      <color rgb="FFFFC000"/>
      <color rgb="FFFFCCFF"/>
      <color rgb="FF0099FF"/>
      <color rgb="FF66FFFF"/>
      <color rgb="FFFFFFCC"/>
      <color rgb="FFFF66FF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180"/>
  <sheetViews>
    <sheetView tabSelected="1" view="pageBreakPreview" zoomScaleSheetLayoutView="100" workbookViewId="0">
      <selection activeCell="H7" sqref="H7"/>
    </sheetView>
  </sheetViews>
  <sheetFormatPr defaultColWidth="9.140625" defaultRowHeight="15"/>
  <cols>
    <col min="1" max="1" width="5.7109375" style="18" customWidth="1"/>
    <col min="2" max="2" width="29.85546875" style="1" customWidth="1"/>
    <col min="3" max="3" width="32.7109375" style="35" customWidth="1"/>
    <col min="4" max="4" width="15.5703125" style="18" customWidth="1"/>
    <col min="5" max="5" width="15" style="18" customWidth="1"/>
    <col min="6" max="6" width="15.42578125" style="18" customWidth="1"/>
    <col min="7" max="7" width="17.7109375" style="12" customWidth="1"/>
    <col min="8" max="8" width="18.85546875" style="40" customWidth="1"/>
    <col min="9" max="16384" width="9.140625" style="1"/>
  </cols>
  <sheetData>
    <row r="1" spans="1:8" ht="23.25" customHeight="1">
      <c r="B1" s="48" t="s">
        <v>251</v>
      </c>
      <c r="F1" s="50"/>
      <c r="G1" s="50"/>
    </row>
    <row r="2" spans="1:8" ht="17.25" customHeight="1">
      <c r="A2" s="51"/>
      <c r="B2" s="51"/>
      <c r="C2" s="51"/>
      <c r="D2" s="51"/>
      <c r="E2" s="51"/>
      <c r="F2" s="51"/>
      <c r="G2" s="51"/>
    </row>
    <row r="3" spans="1:8" ht="21.75" customHeight="1"/>
    <row r="4" spans="1:8" ht="57">
      <c r="A4" s="19" t="s">
        <v>170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156</v>
      </c>
      <c r="G4" s="2" t="s">
        <v>155</v>
      </c>
      <c r="H4" s="44" t="s">
        <v>171</v>
      </c>
    </row>
    <row r="5" spans="1:8" ht="30">
      <c r="A5" s="20">
        <v>2</v>
      </c>
      <c r="B5" s="3" t="s">
        <v>4</v>
      </c>
      <c r="C5" s="3" t="s">
        <v>5</v>
      </c>
      <c r="D5" s="11" t="s">
        <v>6</v>
      </c>
      <c r="E5" s="10">
        <v>82</v>
      </c>
      <c r="F5" s="10">
        <v>95875</v>
      </c>
      <c r="G5" s="6">
        <f t="shared" ref="G5:G50" si="0">E5*F5</f>
        <v>7861750</v>
      </c>
      <c r="H5" s="42"/>
    </row>
    <row r="6" spans="1:8">
      <c r="A6" s="20"/>
      <c r="B6" s="39" t="s">
        <v>172</v>
      </c>
      <c r="C6" s="21"/>
      <c r="D6" s="22"/>
      <c r="E6" s="10"/>
      <c r="F6" s="10"/>
      <c r="G6" s="5">
        <f>G5</f>
        <v>7861750</v>
      </c>
      <c r="H6" s="43">
        <v>7861750</v>
      </c>
    </row>
    <row r="7" spans="1:8" ht="75">
      <c r="A7" s="20">
        <v>4</v>
      </c>
      <c r="B7" s="21" t="s">
        <v>7</v>
      </c>
      <c r="C7" s="4" t="s">
        <v>8</v>
      </c>
      <c r="D7" s="22" t="s">
        <v>6</v>
      </c>
      <c r="E7" s="10">
        <v>1150</v>
      </c>
      <c r="F7" s="10">
        <v>11345</v>
      </c>
      <c r="G7" s="6">
        <f t="shared" si="0"/>
        <v>13046750</v>
      </c>
      <c r="H7" s="42"/>
    </row>
    <row r="8" spans="1:8">
      <c r="A8" s="20"/>
      <c r="B8" s="39" t="s">
        <v>173</v>
      </c>
      <c r="C8" s="21"/>
      <c r="D8" s="22"/>
      <c r="E8" s="10"/>
      <c r="F8" s="10"/>
      <c r="G8" s="5">
        <f>G7</f>
        <v>13046750</v>
      </c>
      <c r="H8" s="43">
        <v>13046750</v>
      </c>
    </row>
    <row r="9" spans="1:8" ht="45">
      <c r="A9" s="20">
        <v>5</v>
      </c>
      <c r="B9" s="4" t="s">
        <v>9</v>
      </c>
      <c r="C9" s="4" t="s">
        <v>10</v>
      </c>
      <c r="D9" s="22" t="s">
        <v>6</v>
      </c>
      <c r="E9" s="10">
        <v>866.93</v>
      </c>
      <c r="F9" s="10">
        <v>11378</v>
      </c>
      <c r="G9" s="6">
        <f t="shared" si="0"/>
        <v>9863929.5399999991</v>
      </c>
      <c r="H9" s="42"/>
    </row>
    <row r="10" spans="1:8">
      <c r="A10" s="20"/>
      <c r="B10" s="39" t="s">
        <v>174</v>
      </c>
      <c r="C10" s="21"/>
      <c r="D10" s="22"/>
      <c r="E10" s="10"/>
      <c r="F10" s="10"/>
      <c r="G10" s="5">
        <f>G9</f>
        <v>9863929.5399999991</v>
      </c>
      <c r="H10" s="43">
        <v>9853348</v>
      </c>
    </row>
    <row r="11" spans="1:8" ht="90">
      <c r="A11" s="20">
        <v>6</v>
      </c>
      <c r="B11" s="23" t="s">
        <v>11</v>
      </c>
      <c r="C11" s="23" t="s">
        <v>12</v>
      </c>
      <c r="D11" s="22" t="s">
        <v>6</v>
      </c>
      <c r="E11" s="10">
        <v>1980</v>
      </c>
      <c r="F11" s="10">
        <v>7120</v>
      </c>
      <c r="G11" s="6">
        <f t="shared" si="0"/>
        <v>14097600</v>
      </c>
      <c r="H11" s="42"/>
    </row>
    <row r="12" spans="1:8">
      <c r="A12" s="20"/>
      <c r="B12" s="39" t="s">
        <v>175</v>
      </c>
      <c r="C12" s="21"/>
      <c r="D12" s="22"/>
      <c r="E12" s="10"/>
      <c r="F12" s="10"/>
      <c r="G12" s="5">
        <f>G11</f>
        <v>14097600</v>
      </c>
      <c r="H12" s="43">
        <v>14097600</v>
      </c>
    </row>
    <row r="13" spans="1:8" ht="30">
      <c r="A13" s="20">
        <v>7</v>
      </c>
      <c r="B13" s="24" t="s">
        <v>13</v>
      </c>
      <c r="C13" s="3" t="s">
        <v>14</v>
      </c>
      <c r="D13" s="22" t="s">
        <v>15</v>
      </c>
      <c r="E13" s="10">
        <v>250</v>
      </c>
      <c r="F13" s="10">
        <v>29780</v>
      </c>
      <c r="G13" s="6">
        <f t="shared" si="0"/>
        <v>7445000</v>
      </c>
      <c r="H13" s="42"/>
    </row>
    <row r="14" spans="1:8">
      <c r="A14" s="20"/>
      <c r="B14" s="39" t="s">
        <v>176</v>
      </c>
      <c r="C14" s="21"/>
      <c r="D14" s="22"/>
      <c r="E14" s="10"/>
      <c r="F14" s="10"/>
      <c r="G14" s="5">
        <f>G13</f>
        <v>7445000</v>
      </c>
      <c r="H14" s="43">
        <v>7445000</v>
      </c>
    </row>
    <row r="15" spans="1:8" ht="45">
      <c r="A15" s="20">
        <v>8</v>
      </c>
      <c r="B15" s="24" t="s">
        <v>16</v>
      </c>
      <c r="C15" s="3" t="s">
        <v>14</v>
      </c>
      <c r="D15" s="22" t="s">
        <v>15</v>
      </c>
      <c r="E15" s="10">
        <v>189.07</v>
      </c>
      <c r="F15" s="10">
        <v>27450</v>
      </c>
      <c r="G15" s="6">
        <f t="shared" si="0"/>
        <v>5189971.5</v>
      </c>
      <c r="H15" s="42"/>
    </row>
    <row r="16" spans="1:8">
      <c r="A16" s="20"/>
      <c r="B16" s="39" t="s">
        <v>177</v>
      </c>
      <c r="C16" s="21"/>
      <c r="D16" s="22"/>
      <c r="E16" s="10"/>
      <c r="F16" s="10"/>
      <c r="G16" s="5">
        <f>G15</f>
        <v>5189971.5</v>
      </c>
      <c r="H16" s="43">
        <v>5188050</v>
      </c>
    </row>
    <row r="17" spans="1:8">
      <c r="A17" s="20">
        <v>9</v>
      </c>
      <c r="B17" s="24" t="s">
        <v>17</v>
      </c>
      <c r="C17" s="3" t="s">
        <v>18</v>
      </c>
      <c r="D17" s="11" t="s">
        <v>15</v>
      </c>
      <c r="E17" s="10">
        <v>188.28</v>
      </c>
      <c r="F17" s="10">
        <v>164600</v>
      </c>
      <c r="G17" s="6">
        <f t="shared" si="0"/>
        <v>30990888</v>
      </c>
      <c r="H17" s="42"/>
    </row>
    <row r="18" spans="1:8">
      <c r="A18" s="20"/>
      <c r="B18" s="39" t="s">
        <v>178</v>
      </c>
      <c r="C18" s="21"/>
      <c r="D18" s="22"/>
      <c r="E18" s="10"/>
      <c r="F18" s="10"/>
      <c r="G18" s="5">
        <f>G17</f>
        <v>30990888</v>
      </c>
      <c r="H18" s="43">
        <v>30944800</v>
      </c>
    </row>
    <row r="19" spans="1:8" ht="30">
      <c r="A19" s="20">
        <v>10</v>
      </c>
      <c r="B19" s="24" t="s">
        <v>19</v>
      </c>
      <c r="C19" s="3" t="s">
        <v>20</v>
      </c>
      <c r="D19" s="11" t="s">
        <v>15</v>
      </c>
      <c r="E19" s="10">
        <v>188.28</v>
      </c>
      <c r="F19" s="10">
        <v>99605</v>
      </c>
      <c r="G19" s="6">
        <f t="shared" si="0"/>
        <v>18753629.399999999</v>
      </c>
      <c r="H19" s="42"/>
    </row>
    <row r="20" spans="1:8">
      <c r="A20" s="20"/>
      <c r="B20" s="39" t="s">
        <v>179</v>
      </c>
      <c r="C20" s="21"/>
      <c r="D20" s="22"/>
      <c r="E20" s="10"/>
      <c r="F20" s="10"/>
      <c r="G20" s="5">
        <f>G19</f>
        <v>18753629.399999999</v>
      </c>
      <c r="H20" s="43">
        <v>18753629.399999999</v>
      </c>
    </row>
    <row r="21" spans="1:8">
      <c r="A21" s="20">
        <v>11</v>
      </c>
      <c r="B21" s="24" t="s">
        <v>21</v>
      </c>
      <c r="C21" s="3" t="s">
        <v>22</v>
      </c>
      <c r="D21" s="11" t="s">
        <v>15</v>
      </c>
      <c r="E21" s="10">
        <v>132.07</v>
      </c>
      <c r="F21" s="10">
        <v>335550</v>
      </c>
      <c r="G21" s="6">
        <f t="shared" si="0"/>
        <v>44316088.5</v>
      </c>
      <c r="H21" s="42"/>
    </row>
    <row r="22" spans="1:8">
      <c r="A22" s="20"/>
      <c r="B22" s="39" t="s">
        <v>180</v>
      </c>
      <c r="C22" s="21"/>
      <c r="D22" s="22"/>
      <c r="E22" s="10"/>
      <c r="F22" s="10"/>
      <c r="G22" s="5">
        <f>G21</f>
        <v>44316088.5</v>
      </c>
      <c r="H22" s="42"/>
    </row>
    <row r="23" spans="1:8">
      <c r="A23" s="20">
        <v>12</v>
      </c>
      <c r="B23" s="24" t="s">
        <v>23</v>
      </c>
      <c r="C23" s="3" t="s">
        <v>24</v>
      </c>
      <c r="D23" s="11" t="s">
        <v>15</v>
      </c>
      <c r="E23" s="10">
        <v>180</v>
      </c>
      <c r="F23" s="10">
        <v>141510</v>
      </c>
      <c r="G23" s="6">
        <f t="shared" si="0"/>
        <v>25471800</v>
      </c>
      <c r="H23" s="42"/>
    </row>
    <row r="24" spans="1:8">
      <c r="A24" s="20"/>
      <c r="B24" s="39" t="s">
        <v>181</v>
      </c>
      <c r="C24" s="21"/>
      <c r="D24" s="22"/>
      <c r="E24" s="10"/>
      <c r="F24" s="10"/>
      <c r="G24" s="5">
        <f>G23</f>
        <v>25471800</v>
      </c>
      <c r="H24" s="43">
        <v>25471800</v>
      </c>
    </row>
    <row r="25" spans="1:8">
      <c r="A25" s="20">
        <v>16</v>
      </c>
      <c r="B25" s="24" t="s">
        <v>25</v>
      </c>
      <c r="C25" s="3" t="s">
        <v>26</v>
      </c>
      <c r="D25" s="11" t="s">
        <v>15</v>
      </c>
      <c r="E25" s="10">
        <v>210.23</v>
      </c>
      <c r="F25" s="10">
        <v>37510</v>
      </c>
      <c r="G25" s="6">
        <f t="shared" si="0"/>
        <v>7885727.2999999998</v>
      </c>
      <c r="H25" s="42"/>
    </row>
    <row r="26" spans="1:8">
      <c r="A26" s="20"/>
      <c r="B26" s="39" t="s">
        <v>182</v>
      </c>
      <c r="C26" s="21"/>
      <c r="D26" s="22"/>
      <c r="E26" s="10"/>
      <c r="F26" s="10"/>
      <c r="G26" s="5">
        <f>G25</f>
        <v>7885727.2999999998</v>
      </c>
      <c r="H26" s="43">
        <v>7877100</v>
      </c>
    </row>
    <row r="27" spans="1:8" ht="45">
      <c r="A27" s="20">
        <v>17</v>
      </c>
      <c r="B27" s="3" t="s">
        <v>27</v>
      </c>
      <c r="C27" s="3" t="s">
        <v>28</v>
      </c>
      <c r="D27" s="11" t="s">
        <v>15</v>
      </c>
      <c r="E27" s="10">
        <v>373.84</v>
      </c>
      <c r="F27" s="10">
        <v>13986</v>
      </c>
      <c r="G27" s="6">
        <f t="shared" si="0"/>
        <v>5228526.2399999993</v>
      </c>
      <c r="H27" s="42"/>
    </row>
    <row r="28" spans="1:8">
      <c r="A28" s="20"/>
      <c r="B28" s="39" t="s">
        <v>183</v>
      </c>
      <c r="C28" s="21"/>
      <c r="D28" s="22"/>
      <c r="E28" s="10"/>
      <c r="F28" s="10"/>
      <c r="G28" s="5">
        <f>G27</f>
        <v>5228526.2399999993</v>
      </c>
      <c r="H28" s="43">
        <v>5216778</v>
      </c>
    </row>
    <row r="29" spans="1:8" ht="45">
      <c r="A29" s="20">
        <v>18</v>
      </c>
      <c r="B29" s="21" t="s">
        <v>29</v>
      </c>
      <c r="C29" s="21" t="s">
        <v>30</v>
      </c>
      <c r="D29" s="22" t="s">
        <v>15</v>
      </c>
      <c r="E29" s="10">
        <v>2376</v>
      </c>
      <c r="F29" s="10">
        <v>3249</v>
      </c>
      <c r="G29" s="6">
        <f t="shared" si="0"/>
        <v>7719624</v>
      </c>
      <c r="H29" s="42"/>
    </row>
    <row r="30" spans="1:8">
      <c r="A30" s="20"/>
      <c r="B30" s="39" t="s">
        <v>184</v>
      </c>
      <c r="C30" s="21"/>
      <c r="D30" s="22"/>
      <c r="E30" s="10"/>
      <c r="F30" s="10"/>
      <c r="G30" s="5">
        <f>G29</f>
        <v>7719624</v>
      </c>
      <c r="H30" s="43">
        <v>7716375</v>
      </c>
    </row>
    <row r="31" spans="1:8" ht="30">
      <c r="A31" s="20">
        <v>20</v>
      </c>
      <c r="B31" s="24" t="s">
        <v>31</v>
      </c>
      <c r="C31" s="3" t="s">
        <v>32</v>
      </c>
      <c r="D31" s="11" t="s">
        <v>33</v>
      </c>
      <c r="E31" s="10">
        <v>184.74</v>
      </c>
      <c r="F31" s="10">
        <v>26360</v>
      </c>
      <c r="G31" s="6">
        <f t="shared" si="0"/>
        <v>4869746.4000000004</v>
      </c>
      <c r="H31" s="42"/>
    </row>
    <row r="32" spans="1:8">
      <c r="A32" s="20"/>
      <c r="B32" s="39" t="s">
        <v>185</v>
      </c>
      <c r="C32" s="21"/>
      <c r="D32" s="22"/>
      <c r="E32" s="10"/>
      <c r="F32" s="10"/>
      <c r="G32" s="5">
        <f>G31</f>
        <v>4869746.4000000004</v>
      </c>
      <c r="H32" s="43">
        <v>4850240</v>
      </c>
    </row>
    <row r="33" spans="1:8" ht="30">
      <c r="A33" s="20">
        <v>21</v>
      </c>
      <c r="B33" s="25" t="s">
        <v>34</v>
      </c>
      <c r="C33" s="26" t="s">
        <v>35</v>
      </c>
      <c r="D33" s="27" t="s">
        <v>6</v>
      </c>
      <c r="E33" s="10">
        <v>54</v>
      </c>
      <c r="F33" s="10">
        <v>157350</v>
      </c>
      <c r="G33" s="6">
        <f t="shared" si="0"/>
        <v>8496900</v>
      </c>
      <c r="H33" s="42"/>
    </row>
    <row r="34" spans="1:8">
      <c r="A34" s="20"/>
      <c r="B34" s="39" t="s">
        <v>186</v>
      </c>
      <c r="C34" s="21"/>
      <c r="D34" s="22"/>
      <c r="E34" s="10"/>
      <c r="F34" s="10"/>
      <c r="G34" s="5">
        <f>G33</f>
        <v>8496900</v>
      </c>
      <c r="H34" s="43">
        <v>8496900</v>
      </c>
    </row>
    <row r="35" spans="1:8" ht="45">
      <c r="A35" s="20">
        <v>23</v>
      </c>
      <c r="B35" s="26" t="s">
        <v>36</v>
      </c>
      <c r="C35" s="26" t="s">
        <v>37</v>
      </c>
      <c r="D35" s="27" t="s">
        <v>38</v>
      </c>
      <c r="E35" s="10">
        <v>210</v>
      </c>
      <c r="F35" s="10">
        <v>82150</v>
      </c>
      <c r="G35" s="6">
        <f t="shared" si="0"/>
        <v>17251500</v>
      </c>
      <c r="H35" s="42"/>
    </row>
    <row r="36" spans="1:8">
      <c r="A36" s="20"/>
      <c r="B36" s="39" t="s">
        <v>187</v>
      </c>
      <c r="C36" s="21"/>
      <c r="D36" s="22"/>
      <c r="E36" s="10"/>
      <c r="F36" s="10"/>
      <c r="G36" s="5">
        <f>G35</f>
        <v>17251500</v>
      </c>
      <c r="H36" s="43">
        <v>17251500</v>
      </c>
    </row>
    <row r="37" spans="1:8" ht="32.25" customHeight="1">
      <c r="A37" s="20">
        <v>24</v>
      </c>
      <c r="B37" s="26" t="s">
        <v>39</v>
      </c>
      <c r="C37" s="26" t="s">
        <v>40</v>
      </c>
      <c r="D37" s="28" t="s">
        <v>15</v>
      </c>
      <c r="E37" s="10">
        <v>2895.8</v>
      </c>
      <c r="F37" s="10">
        <v>2071</v>
      </c>
      <c r="G37" s="6">
        <f t="shared" si="0"/>
        <v>5997201.8000000007</v>
      </c>
      <c r="H37" s="42"/>
    </row>
    <row r="38" spans="1:8">
      <c r="A38" s="20"/>
      <c r="B38" s="39" t="s">
        <v>188</v>
      </c>
      <c r="C38" s="21"/>
      <c r="D38" s="22"/>
      <c r="E38" s="10"/>
      <c r="F38" s="10"/>
      <c r="G38" s="5">
        <f>G37</f>
        <v>5997201.8000000007</v>
      </c>
      <c r="H38" s="43">
        <v>5995545</v>
      </c>
    </row>
    <row r="39" spans="1:8">
      <c r="A39" s="20"/>
      <c r="B39" s="38" t="s">
        <v>41</v>
      </c>
      <c r="C39" s="3"/>
      <c r="D39" s="29"/>
      <c r="E39" s="10"/>
      <c r="F39" s="10"/>
      <c r="G39" s="6"/>
      <c r="H39" s="42"/>
    </row>
    <row r="40" spans="1:8" ht="60">
      <c r="A40" s="20">
        <v>26</v>
      </c>
      <c r="B40" s="21" t="s">
        <v>42</v>
      </c>
      <c r="C40" s="21" t="s">
        <v>43</v>
      </c>
      <c r="D40" s="22" t="s">
        <v>44</v>
      </c>
      <c r="E40" s="10">
        <v>18620</v>
      </c>
      <c r="F40" s="10">
        <v>406</v>
      </c>
      <c r="G40" s="6">
        <f t="shared" si="0"/>
        <v>7559720</v>
      </c>
      <c r="H40" s="42"/>
    </row>
    <row r="41" spans="1:8">
      <c r="A41" s="20"/>
      <c r="B41" s="39" t="s">
        <v>189</v>
      </c>
      <c r="C41" s="21"/>
      <c r="D41" s="22"/>
      <c r="E41" s="10"/>
      <c r="F41" s="10"/>
      <c r="G41" s="5">
        <f>G40</f>
        <v>7559720</v>
      </c>
      <c r="H41" s="43">
        <v>7551600</v>
      </c>
    </row>
    <row r="42" spans="1:8" ht="75">
      <c r="A42" s="20">
        <v>27</v>
      </c>
      <c r="B42" s="3" t="s">
        <v>45</v>
      </c>
      <c r="C42" s="3" t="s">
        <v>43</v>
      </c>
      <c r="D42" s="11" t="s">
        <v>44</v>
      </c>
      <c r="E42" s="10">
        <v>35650</v>
      </c>
      <c r="F42" s="10">
        <v>158</v>
      </c>
      <c r="G42" s="6">
        <f t="shared" si="0"/>
        <v>5632700</v>
      </c>
      <c r="H42" s="42"/>
    </row>
    <row r="43" spans="1:8">
      <c r="A43" s="20"/>
      <c r="B43" s="39" t="s">
        <v>190</v>
      </c>
      <c r="C43" s="21"/>
      <c r="D43" s="22"/>
      <c r="E43" s="10"/>
      <c r="F43" s="10"/>
      <c r="G43" s="5">
        <f>G42</f>
        <v>5632700</v>
      </c>
      <c r="H43" s="43">
        <v>5624800</v>
      </c>
    </row>
    <row r="44" spans="1:8" ht="75">
      <c r="A44" s="20">
        <v>28</v>
      </c>
      <c r="B44" s="21" t="s">
        <v>46</v>
      </c>
      <c r="C44" s="21" t="s">
        <v>43</v>
      </c>
      <c r="D44" s="22" t="s">
        <v>44</v>
      </c>
      <c r="E44" s="10">
        <v>16700</v>
      </c>
      <c r="F44" s="10">
        <v>393</v>
      </c>
      <c r="G44" s="6">
        <f t="shared" si="0"/>
        <v>6563100</v>
      </c>
      <c r="H44" s="42"/>
    </row>
    <row r="45" spans="1:8">
      <c r="A45" s="20"/>
      <c r="B45" s="39" t="s">
        <v>191</v>
      </c>
      <c r="C45" s="21"/>
      <c r="D45" s="22"/>
      <c r="E45" s="10"/>
      <c r="F45" s="10"/>
      <c r="G45" s="5">
        <f>G44</f>
        <v>6563100</v>
      </c>
      <c r="H45" s="43">
        <v>6563100</v>
      </c>
    </row>
    <row r="46" spans="1:8" ht="60">
      <c r="A46" s="20">
        <v>29</v>
      </c>
      <c r="B46" s="30" t="s">
        <v>47</v>
      </c>
      <c r="C46" s="30" t="s">
        <v>43</v>
      </c>
      <c r="D46" s="7" t="s">
        <v>44</v>
      </c>
      <c r="E46" s="10">
        <v>27650</v>
      </c>
      <c r="F46" s="10">
        <v>189</v>
      </c>
      <c r="G46" s="6">
        <f t="shared" si="0"/>
        <v>5225850</v>
      </c>
      <c r="H46" s="42"/>
    </row>
    <row r="47" spans="1:8">
      <c r="A47" s="20"/>
      <c r="B47" s="39" t="s">
        <v>192</v>
      </c>
      <c r="C47" s="21"/>
      <c r="D47" s="22"/>
      <c r="E47" s="10"/>
      <c r="F47" s="10"/>
      <c r="G47" s="5">
        <f>G46</f>
        <v>5225850</v>
      </c>
      <c r="H47" s="43">
        <v>5225850</v>
      </c>
    </row>
    <row r="48" spans="1:8" ht="60">
      <c r="A48" s="20">
        <v>30</v>
      </c>
      <c r="B48" s="31" t="s">
        <v>159</v>
      </c>
      <c r="C48" s="30" t="s">
        <v>160</v>
      </c>
      <c r="D48" s="7" t="s">
        <v>44</v>
      </c>
      <c r="E48" s="8">
        <v>72000</v>
      </c>
      <c r="F48" s="9">
        <v>40</v>
      </c>
      <c r="G48" s="6">
        <f t="shared" si="0"/>
        <v>2880000</v>
      </c>
      <c r="H48" s="42"/>
    </row>
    <row r="49" spans="1:8">
      <c r="A49" s="20"/>
      <c r="B49" s="39" t="s">
        <v>193</v>
      </c>
      <c r="C49" s="21"/>
      <c r="D49" s="22"/>
      <c r="E49" s="10"/>
      <c r="F49" s="10"/>
      <c r="G49" s="5">
        <f>G48</f>
        <v>2880000</v>
      </c>
      <c r="H49" s="43">
        <v>2880000</v>
      </c>
    </row>
    <row r="50" spans="1:8" ht="120">
      <c r="A50" s="20">
        <v>31</v>
      </c>
      <c r="B50" s="30" t="s">
        <v>48</v>
      </c>
      <c r="C50" s="30" t="s">
        <v>49</v>
      </c>
      <c r="D50" s="7" t="s">
        <v>44</v>
      </c>
      <c r="E50" s="10">
        <v>72000</v>
      </c>
      <c r="F50" s="10">
        <v>363</v>
      </c>
      <c r="G50" s="6">
        <f t="shared" si="0"/>
        <v>26136000</v>
      </c>
      <c r="H50" s="42"/>
    </row>
    <row r="51" spans="1:8">
      <c r="A51" s="20"/>
      <c r="B51" s="39" t="s">
        <v>194</v>
      </c>
      <c r="C51" s="21"/>
      <c r="D51" s="22"/>
      <c r="E51" s="10"/>
      <c r="F51" s="10"/>
      <c r="G51" s="5">
        <f>G50</f>
        <v>26136000</v>
      </c>
      <c r="H51" s="43">
        <v>26136000</v>
      </c>
    </row>
    <row r="52" spans="1:8">
      <c r="A52" s="20"/>
      <c r="B52" s="37" t="s">
        <v>50</v>
      </c>
      <c r="C52" s="21"/>
      <c r="D52" s="2"/>
      <c r="E52" s="10"/>
      <c r="F52" s="10"/>
      <c r="G52" s="6"/>
      <c r="H52" s="42"/>
    </row>
    <row r="53" spans="1:8" ht="120">
      <c r="A53" s="20">
        <v>32</v>
      </c>
      <c r="B53" s="30" t="s">
        <v>51</v>
      </c>
      <c r="C53" s="21" t="s">
        <v>49</v>
      </c>
      <c r="D53" s="7" t="s">
        <v>44</v>
      </c>
      <c r="E53" s="10">
        <v>72000</v>
      </c>
      <c r="F53" s="10">
        <v>100</v>
      </c>
      <c r="G53" s="6">
        <f t="shared" ref="G53:G90" si="1">E53*F53</f>
        <v>7200000</v>
      </c>
      <c r="H53" s="42"/>
    </row>
    <row r="54" spans="1:8">
      <c r="A54" s="20"/>
      <c r="B54" s="39" t="s">
        <v>195</v>
      </c>
      <c r="C54" s="21"/>
      <c r="D54" s="22"/>
      <c r="E54" s="10"/>
      <c r="F54" s="10"/>
      <c r="G54" s="5">
        <f>G53</f>
        <v>7200000</v>
      </c>
      <c r="H54" s="43">
        <v>7200000</v>
      </c>
    </row>
    <row r="55" spans="1:8" ht="90">
      <c r="A55" s="20">
        <v>33</v>
      </c>
      <c r="B55" s="21" t="s">
        <v>52</v>
      </c>
      <c r="C55" s="3" t="s">
        <v>53</v>
      </c>
      <c r="D55" s="22" t="s">
        <v>44</v>
      </c>
      <c r="E55" s="10">
        <v>25406.65</v>
      </c>
      <c r="F55" s="10">
        <v>311</v>
      </c>
      <c r="G55" s="6">
        <f t="shared" si="1"/>
        <v>7901468.1500000004</v>
      </c>
      <c r="H55" s="42"/>
    </row>
    <row r="56" spans="1:8">
      <c r="A56" s="20"/>
      <c r="B56" s="39" t="s">
        <v>196</v>
      </c>
      <c r="C56" s="21"/>
      <c r="D56" s="22"/>
      <c r="E56" s="10"/>
      <c r="F56" s="10"/>
      <c r="G56" s="5">
        <f>G55</f>
        <v>7901468.1500000004</v>
      </c>
      <c r="H56" s="43">
        <v>7899400</v>
      </c>
    </row>
    <row r="57" spans="1:8" ht="120">
      <c r="A57" s="20">
        <v>34</v>
      </c>
      <c r="B57" s="21" t="s">
        <v>54</v>
      </c>
      <c r="C57" s="21" t="s">
        <v>55</v>
      </c>
      <c r="D57" s="22" t="s">
        <v>44</v>
      </c>
      <c r="E57" s="10">
        <v>27820</v>
      </c>
      <c r="F57" s="10">
        <v>274</v>
      </c>
      <c r="G57" s="6">
        <f t="shared" si="1"/>
        <v>7622680</v>
      </c>
      <c r="H57" s="42"/>
    </row>
    <row r="58" spans="1:8">
      <c r="A58" s="20"/>
      <c r="B58" s="39" t="s">
        <v>197</v>
      </c>
      <c r="C58" s="21"/>
      <c r="D58" s="22"/>
      <c r="E58" s="10"/>
      <c r="F58" s="10"/>
      <c r="G58" s="5">
        <f>G57</f>
        <v>7622680</v>
      </c>
      <c r="H58" s="43">
        <v>7617200</v>
      </c>
    </row>
    <row r="59" spans="1:8" ht="75">
      <c r="A59" s="20">
        <v>35</v>
      </c>
      <c r="B59" s="3" t="s">
        <v>56</v>
      </c>
      <c r="C59" s="3" t="s">
        <v>57</v>
      </c>
      <c r="D59" s="11" t="s">
        <v>58</v>
      </c>
      <c r="E59" s="10">
        <v>1850</v>
      </c>
      <c r="F59" s="10">
        <v>9049</v>
      </c>
      <c r="G59" s="6">
        <f t="shared" si="1"/>
        <v>16740650</v>
      </c>
      <c r="H59" s="42"/>
    </row>
    <row r="60" spans="1:8">
      <c r="A60" s="20"/>
      <c r="B60" s="39" t="s">
        <v>198</v>
      </c>
      <c r="C60" s="21"/>
      <c r="D60" s="22"/>
      <c r="E60" s="10"/>
      <c r="F60" s="10"/>
      <c r="G60" s="5">
        <f>G59</f>
        <v>16740650</v>
      </c>
      <c r="H60" s="43">
        <v>16740650</v>
      </c>
    </row>
    <row r="61" spans="1:8">
      <c r="A61" s="20"/>
      <c r="B61" s="52" t="s">
        <v>59</v>
      </c>
      <c r="C61" s="52"/>
      <c r="D61" s="29"/>
      <c r="E61" s="10"/>
      <c r="F61" s="10"/>
      <c r="G61" s="6"/>
      <c r="H61" s="42"/>
    </row>
    <row r="62" spans="1:8">
      <c r="A62" s="20">
        <v>36</v>
      </c>
      <c r="B62" s="21" t="s">
        <v>60</v>
      </c>
      <c r="C62" s="21" t="s">
        <v>61</v>
      </c>
      <c r="D62" s="11" t="s">
        <v>44</v>
      </c>
      <c r="E62" s="10">
        <v>11460</v>
      </c>
      <c r="F62" s="10">
        <v>485</v>
      </c>
      <c r="G62" s="6">
        <f t="shared" si="1"/>
        <v>5558100</v>
      </c>
      <c r="H62" s="42"/>
    </row>
    <row r="63" spans="1:8">
      <c r="A63" s="20"/>
      <c r="B63" s="39" t="s">
        <v>199</v>
      </c>
      <c r="C63" s="21"/>
      <c r="D63" s="22"/>
      <c r="E63" s="10"/>
      <c r="F63" s="10"/>
      <c r="G63" s="5">
        <f>G62</f>
        <v>5558100</v>
      </c>
      <c r="H63" s="43">
        <v>5553250</v>
      </c>
    </row>
    <row r="64" spans="1:8" ht="27" customHeight="1">
      <c r="A64" s="20">
        <v>37</v>
      </c>
      <c r="B64" s="21" t="s">
        <v>62</v>
      </c>
      <c r="C64" s="21" t="s">
        <v>61</v>
      </c>
      <c r="D64" s="11" t="s">
        <v>44</v>
      </c>
      <c r="E64" s="10">
        <v>11460</v>
      </c>
      <c r="F64" s="10">
        <v>565</v>
      </c>
      <c r="G64" s="6">
        <f t="shared" si="1"/>
        <v>6474900</v>
      </c>
      <c r="H64" s="42"/>
    </row>
    <row r="65" spans="1:8">
      <c r="A65" s="20"/>
      <c r="B65" s="39" t="s">
        <v>200</v>
      </c>
      <c r="C65" s="21"/>
      <c r="D65" s="22"/>
      <c r="E65" s="10"/>
      <c r="F65" s="10"/>
      <c r="G65" s="5">
        <f>G64</f>
        <v>6474900</v>
      </c>
      <c r="H65" s="46"/>
    </row>
    <row r="66" spans="1:8" ht="45">
      <c r="A66" s="20">
        <v>38</v>
      </c>
      <c r="B66" s="21" t="s">
        <v>63</v>
      </c>
      <c r="C66" s="21" t="s">
        <v>64</v>
      </c>
      <c r="D66" s="11" t="s">
        <v>44</v>
      </c>
      <c r="E66" s="10">
        <v>75300</v>
      </c>
      <c r="F66" s="10">
        <v>100</v>
      </c>
      <c r="G66" s="6">
        <f t="shared" si="1"/>
        <v>7530000</v>
      </c>
      <c r="H66" s="42"/>
    </row>
    <row r="67" spans="1:8">
      <c r="A67" s="20"/>
      <c r="B67" s="39" t="s">
        <v>201</v>
      </c>
      <c r="C67" s="21"/>
      <c r="D67" s="22"/>
      <c r="E67" s="10"/>
      <c r="F67" s="10"/>
      <c r="G67" s="5">
        <f>G66</f>
        <v>7530000</v>
      </c>
      <c r="H67" s="43">
        <v>7530000</v>
      </c>
    </row>
    <row r="68" spans="1:8" ht="45">
      <c r="A68" s="20">
        <v>41</v>
      </c>
      <c r="B68" s="21" t="s">
        <v>65</v>
      </c>
      <c r="C68" s="21" t="s">
        <v>61</v>
      </c>
      <c r="D68" s="11" t="s">
        <v>44</v>
      </c>
      <c r="E68" s="10">
        <v>29000</v>
      </c>
      <c r="F68" s="10">
        <v>217</v>
      </c>
      <c r="G68" s="6">
        <f t="shared" si="1"/>
        <v>6293000</v>
      </c>
      <c r="H68" s="42"/>
    </row>
    <row r="69" spans="1:8">
      <c r="A69" s="20"/>
      <c r="B69" s="39" t="s">
        <v>202</v>
      </c>
      <c r="C69" s="21"/>
      <c r="D69" s="22"/>
      <c r="E69" s="10"/>
      <c r="F69" s="10"/>
      <c r="G69" s="5">
        <f>G68</f>
        <v>6293000</v>
      </c>
      <c r="H69" s="43">
        <v>6293000</v>
      </c>
    </row>
    <row r="70" spans="1:8">
      <c r="A70" s="20">
        <v>43</v>
      </c>
      <c r="B70" s="21" t="s">
        <v>66</v>
      </c>
      <c r="C70" s="21" t="s">
        <v>61</v>
      </c>
      <c r="D70" s="11" t="s">
        <v>44</v>
      </c>
      <c r="E70" s="10">
        <v>22800</v>
      </c>
      <c r="F70" s="10">
        <v>368</v>
      </c>
      <c r="G70" s="6">
        <f t="shared" si="1"/>
        <v>8390400</v>
      </c>
      <c r="H70" s="42"/>
    </row>
    <row r="71" spans="1:8">
      <c r="A71" s="20"/>
      <c r="B71" s="39" t="s">
        <v>203</v>
      </c>
      <c r="C71" s="21"/>
      <c r="D71" s="22"/>
      <c r="E71" s="10"/>
      <c r="F71" s="10"/>
      <c r="G71" s="5">
        <f>G70</f>
        <v>8390400</v>
      </c>
      <c r="H71" s="43">
        <v>8372000</v>
      </c>
    </row>
    <row r="72" spans="1:8" ht="45">
      <c r="A72" s="20">
        <v>44</v>
      </c>
      <c r="B72" s="21" t="s">
        <v>67</v>
      </c>
      <c r="C72" s="21" t="s">
        <v>68</v>
      </c>
      <c r="D72" s="11" t="s">
        <v>44</v>
      </c>
      <c r="E72" s="10">
        <v>64000</v>
      </c>
      <c r="F72" s="10">
        <v>168</v>
      </c>
      <c r="G72" s="6">
        <f t="shared" si="1"/>
        <v>10752000</v>
      </c>
      <c r="H72" s="42"/>
    </row>
    <row r="73" spans="1:8">
      <c r="A73" s="20"/>
      <c r="B73" s="39" t="s">
        <v>204</v>
      </c>
      <c r="C73" s="21"/>
      <c r="D73" s="22"/>
      <c r="E73" s="10"/>
      <c r="F73" s="10"/>
      <c r="G73" s="5">
        <f>G72</f>
        <v>10752000</v>
      </c>
      <c r="H73" s="43">
        <v>10743600</v>
      </c>
    </row>
    <row r="74" spans="1:8">
      <c r="A74" s="20">
        <v>45</v>
      </c>
      <c r="B74" s="21" t="s">
        <v>69</v>
      </c>
      <c r="C74" s="21" t="s">
        <v>70</v>
      </c>
      <c r="D74" s="11" t="s">
        <v>44</v>
      </c>
      <c r="E74" s="10">
        <v>13650</v>
      </c>
      <c r="F74" s="10">
        <v>1510</v>
      </c>
      <c r="G74" s="6">
        <f t="shared" si="1"/>
        <v>20611500</v>
      </c>
      <c r="H74" s="42"/>
    </row>
    <row r="75" spans="1:8">
      <c r="A75" s="20"/>
      <c r="B75" s="39" t="s">
        <v>205</v>
      </c>
      <c r="C75" s="21"/>
      <c r="D75" s="22"/>
      <c r="E75" s="10"/>
      <c r="F75" s="10"/>
      <c r="G75" s="5">
        <f>G74</f>
        <v>20611500</v>
      </c>
      <c r="H75" s="43">
        <v>20611500</v>
      </c>
    </row>
    <row r="76" spans="1:8">
      <c r="A76" s="20"/>
      <c r="B76" s="52" t="s">
        <v>71</v>
      </c>
      <c r="C76" s="52"/>
      <c r="D76" s="29"/>
      <c r="E76" s="10"/>
      <c r="F76" s="10"/>
      <c r="G76" s="6"/>
      <c r="H76" s="42"/>
    </row>
    <row r="77" spans="1:8" ht="45">
      <c r="A77" s="20">
        <v>46</v>
      </c>
      <c r="B77" s="3" t="s">
        <v>72</v>
      </c>
      <c r="C77" s="3" t="s">
        <v>73</v>
      </c>
      <c r="D77" s="11" t="s">
        <v>44</v>
      </c>
      <c r="E77" s="10">
        <v>627234</v>
      </c>
      <c r="F77" s="10">
        <v>14</v>
      </c>
      <c r="G77" s="6">
        <f t="shared" si="1"/>
        <v>8781276</v>
      </c>
      <c r="H77" s="42"/>
    </row>
    <row r="78" spans="1:8">
      <c r="A78" s="20"/>
      <c r="B78" s="39" t="s">
        <v>206</v>
      </c>
      <c r="C78" s="21"/>
      <c r="D78" s="22"/>
      <c r="E78" s="10"/>
      <c r="F78" s="10"/>
      <c r="G78" s="5">
        <f>G77</f>
        <v>8781276</v>
      </c>
      <c r="H78" s="43">
        <v>8780800</v>
      </c>
    </row>
    <row r="79" spans="1:8">
      <c r="A79" s="20"/>
      <c r="B79" s="53" t="s">
        <v>74</v>
      </c>
      <c r="C79" s="53"/>
      <c r="D79" s="32"/>
      <c r="E79" s="10"/>
      <c r="F79" s="10"/>
      <c r="G79" s="6"/>
      <c r="H79" s="42"/>
    </row>
    <row r="80" spans="1:8" ht="30">
      <c r="A80" s="20">
        <v>47</v>
      </c>
      <c r="B80" s="21" t="s">
        <v>75</v>
      </c>
      <c r="C80" s="21" t="s">
        <v>76</v>
      </c>
      <c r="D80" s="11" t="s">
        <v>77</v>
      </c>
      <c r="E80" s="10">
        <v>1917.5999999999997</v>
      </c>
      <c r="F80" s="10">
        <v>2950</v>
      </c>
      <c r="G80" s="6">
        <f t="shared" si="1"/>
        <v>5656919.9999999991</v>
      </c>
      <c r="H80" s="42"/>
    </row>
    <row r="81" spans="1:8">
      <c r="A81" s="20"/>
      <c r="B81" s="39" t="s">
        <v>207</v>
      </c>
      <c r="C81" s="21"/>
      <c r="D81" s="22"/>
      <c r="E81" s="10"/>
      <c r="F81" s="10"/>
      <c r="G81" s="5">
        <f>G80</f>
        <v>5656919.9999999991</v>
      </c>
      <c r="H81" s="43">
        <v>5649250</v>
      </c>
    </row>
    <row r="82" spans="1:8">
      <c r="A82" s="20"/>
      <c r="B82" s="53" t="s">
        <v>78</v>
      </c>
      <c r="C82" s="53"/>
      <c r="D82" s="2"/>
      <c r="E82" s="10"/>
      <c r="F82" s="10"/>
      <c r="G82" s="6"/>
      <c r="H82" s="42"/>
    </row>
    <row r="83" spans="1:8">
      <c r="A83" s="20">
        <v>48</v>
      </c>
      <c r="B83" s="3" t="s">
        <v>79</v>
      </c>
      <c r="C83" s="3" t="s">
        <v>80</v>
      </c>
      <c r="D83" s="22" t="s">
        <v>81</v>
      </c>
      <c r="E83" s="10">
        <v>29000</v>
      </c>
      <c r="F83" s="10">
        <v>223</v>
      </c>
      <c r="G83" s="6">
        <f t="shared" si="1"/>
        <v>6467000</v>
      </c>
      <c r="H83" s="42"/>
    </row>
    <row r="84" spans="1:8">
      <c r="A84" s="20"/>
      <c r="B84" s="39" t="s">
        <v>208</v>
      </c>
      <c r="C84" s="21"/>
      <c r="D84" s="22"/>
      <c r="E84" s="10"/>
      <c r="F84" s="10"/>
      <c r="G84" s="5">
        <f>G83</f>
        <v>6467000</v>
      </c>
      <c r="H84" s="43">
        <v>6455850</v>
      </c>
    </row>
    <row r="85" spans="1:8" ht="30">
      <c r="A85" s="20">
        <v>49</v>
      </c>
      <c r="B85" s="30" t="s">
        <v>82</v>
      </c>
      <c r="C85" s="30" t="s">
        <v>83</v>
      </c>
      <c r="D85" s="7" t="s">
        <v>81</v>
      </c>
      <c r="E85" s="10">
        <v>110765</v>
      </c>
      <c r="F85" s="10">
        <v>41</v>
      </c>
      <c r="G85" s="6">
        <f t="shared" si="1"/>
        <v>4541365</v>
      </c>
      <c r="H85" s="42"/>
    </row>
    <row r="86" spans="1:8">
      <c r="A86" s="20"/>
      <c r="B86" s="39" t="s">
        <v>209</v>
      </c>
      <c r="C86" s="21"/>
      <c r="D86" s="22"/>
      <c r="E86" s="10"/>
      <c r="F86" s="10"/>
      <c r="G86" s="5">
        <f>G85</f>
        <v>4541365</v>
      </c>
      <c r="H86" s="43">
        <v>4538700</v>
      </c>
    </row>
    <row r="87" spans="1:8" ht="30">
      <c r="A87" s="20">
        <v>50</v>
      </c>
      <c r="B87" s="30" t="s">
        <v>84</v>
      </c>
      <c r="C87" s="30" t="s">
        <v>85</v>
      </c>
      <c r="D87" s="7" t="s">
        <v>81</v>
      </c>
      <c r="E87" s="10">
        <v>38900</v>
      </c>
      <c r="F87" s="10">
        <v>120</v>
      </c>
      <c r="G87" s="6">
        <f t="shared" si="1"/>
        <v>4668000</v>
      </c>
      <c r="H87" s="42"/>
    </row>
    <row r="88" spans="1:8">
      <c r="A88" s="20"/>
      <c r="B88" s="39" t="s">
        <v>210</v>
      </c>
      <c r="C88" s="21"/>
      <c r="D88" s="22"/>
      <c r="E88" s="10"/>
      <c r="F88" s="10"/>
      <c r="G88" s="5">
        <f>G87</f>
        <v>4668000</v>
      </c>
      <c r="H88" s="43">
        <v>4665600</v>
      </c>
    </row>
    <row r="89" spans="1:8">
      <c r="A89" s="20"/>
      <c r="B89" s="54" t="s">
        <v>169</v>
      </c>
      <c r="C89" s="54"/>
      <c r="D89" s="7"/>
      <c r="E89" s="10"/>
      <c r="F89" s="10"/>
      <c r="G89" s="10"/>
      <c r="H89" s="42"/>
    </row>
    <row r="90" spans="1:8" ht="30">
      <c r="A90" s="20">
        <v>51</v>
      </c>
      <c r="B90" s="33" t="s">
        <v>161</v>
      </c>
      <c r="C90" s="26" t="s">
        <v>150</v>
      </c>
      <c r="D90" s="11" t="s">
        <v>44</v>
      </c>
      <c r="E90" s="8">
        <v>273490</v>
      </c>
      <c r="F90" s="9">
        <f>10</f>
        <v>10</v>
      </c>
      <c r="G90" s="6">
        <f t="shared" si="1"/>
        <v>2734900</v>
      </c>
      <c r="H90" s="42"/>
    </row>
    <row r="91" spans="1:8">
      <c r="A91" s="20"/>
      <c r="B91" s="39" t="s">
        <v>211</v>
      </c>
      <c r="C91" s="21"/>
      <c r="D91" s="22"/>
      <c r="E91" s="10"/>
      <c r="F91" s="10"/>
      <c r="G91" s="5">
        <f>G90</f>
        <v>2734900</v>
      </c>
      <c r="H91" s="43">
        <v>2734500</v>
      </c>
    </row>
    <row r="92" spans="1:8">
      <c r="A92" s="20"/>
      <c r="B92" s="52" t="s">
        <v>86</v>
      </c>
      <c r="C92" s="52"/>
      <c r="D92" s="29"/>
      <c r="E92" s="10"/>
      <c r="F92" s="10"/>
      <c r="G92" s="6"/>
      <c r="H92" s="42"/>
    </row>
    <row r="93" spans="1:8" ht="135">
      <c r="A93" s="20">
        <v>60</v>
      </c>
      <c r="B93" s="3" t="s">
        <v>87</v>
      </c>
      <c r="C93" s="3" t="s">
        <v>88</v>
      </c>
      <c r="D93" s="11" t="s">
        <v>44</v>
      </c>
      <c r="E93" s="10">
        <v>210000</v>
      </c>
      <c r="F93" s="10">
        <v>28</v>
      </c>
      <c r="G93" s="6">
        <f t="shared" ref="G93:G107" si="2">E93*F93</f>
        <v>5880000</v>
      </c>
      <c r="H93" s="42"/>
    </row>
    <row r="94" spans="1:8">
      <c r="A94" s="20"/>
      <c r="B94" s="39" t="s">
        <v>212</v>
      </c>
      <c r="C94" s="21"/>
      <c r="D94" s="22"/>
      <c r="E94" s="10"/>
      <c r="F94" s="10"/>
      <c r="G94" s="5">
        <f>G93</f>
        <v>5880000</v>
      </c>
      <c r="H94" s="43">
        <v>5866000</v>
      </c>
    </row>
    <row r="95" spans="1:8" ht="135">
      <c r="A95" s="20">
        <v>61</v>
      </c>
      <c r="B95" s="3" t="s">
        <v>162</v>
      </c>
      <c r="C95" s="3" t="s">
        <v>163</v>
      </c>
      <c r="D95" s="11" t="s">
        <v>44</v>
      </c>
      <c r="E95" s="8">
        <v>148300</v>
      </c>
      <c r="F95" s="9">
        <f>27</f>
        <v>27</v>
      </c>
      <c r="G95" s="6">
        <f t="shared" si="2"/>
        <v>4004100</v>
      </c>
      <c r="H95" s="42"/>
    </row>
    <row r="96" spans="1:8">
      <c r="A96" s="20"/>
      <c r="B96" s="39" t="s">
        <v>213</v>
      </c>
      <c r="C96" s="21"/>
      <c r="D96" s="22"/>
      <c r="E96" s="10"/>
      <c r="F96" s="10"/>
      <c r="G96" s="5">
        <f>G95</f>
        <v>4004100</v>
      </c>
      <c r="H96" s="43">
        <v>3996000</v>
      </c>
    </row>
    <row r="97" spans="1:8">
      <c r="A97" s="20">
        <v>78</v>
      </c>
      <c r="B97" s="3" t="s">
        <v>91</v>
      </c>
      <c r="C97" s="3" t="s">
        <v>92</v>
      </c>
      <c r="D97" s="11" t="s">
        <v>93</v>
      </c>
      <c r="E97" s="10">
        <v>78</v>
      </c>
      <c r="F97" s="10">
        <v>609940</v>
      </c>
      <c r="G97" s="6">
        <f t="shared" si="2"/>
        <v>47575320</v>
      </c>
      <c r="H97" s="42"/>
    </row>
    <row r="98" spans="1:8">
      <c r="A98" s="20"/>
      <c r="B98" s="39" t="s">
        <v>214</v>
      </c>
      <c r="C98" s="21"/>
      <c r="D98" s="22"/>
      <c r="E98" s="10"/>
      <c r="F98" s="10"/>
      <c r="G98" s="5">
        <f>G97</f>
        <v>47575320</v>
      </c>
      <c r="H98" s="43">
        <v>46965380</v>
      </c>
    </row>
    <row r="99" spans="1:8" ht="45">
      <c r="A99" s="20">
        <v>79</v>
      </c>
      <c r="B99" s="3" t="s">
        <v>94</v>
      </c>
      <c r="C99" s="3" t="s">
        <v>95</v>
      </c>
      <c r="D99" s="11" t="s">
        <v>58</v>
      </c>
      <c r="E99" s="10">
        <v>250</v>
      </c>
      <c r="F99" s="10">
        <v>90299</v>
      </c>
      <c r="G99" s="6">
        <f t="shared" si="2"/>
        <v>22574750</v>
      </c>
      <c r="H99" s="42"/>
    </row>
    <row r="100" spans="1:8">
      <c r="A100" s="20"/>
      <c r="B100" s="39" t="s">
        <v>215</v>
      </c>
      <c r="C100" s="21"/>
      <c r="D100" s="22"/>
      <c r="E100" s="10"/>
      <c r="F100" s="10"/>
      <c r="G100" s="5">
        <f>G99</f>
        <v>22574750</v>
      </c>
      <c r="H100" s="43">
        <v>22484451</v>
      </c>
    </row>
    <row r="101" spans="1:8" ht="45">
      <c r="A101" s="20">
        <v>80</v>
      </c>
      <c r="B101" s="3" t="s">
        <v>164</v>
      </c>
      <c r="C101" s="3" t="s">
        <v>165</v>
      </c>
      <c r="D101" s="11" t="s">
        <v>58</v>
      </c>
      <c r="E101" s="10">
        <v>150</v>
      </c>
      <c r="F101" s="10">
        <f>29615</f>
        <v>29615</v>
      </c>
      <c r="G101" s="6">
        <f t="shared" si="2"/>
        <v>4442250</v>
      </c>
      <c r="H101" s="42"/>
    </row>
    <row r="102" spans="1:8">
      <c r="A102" s="20"/>
      <c r="B102" s="39" t="s">
        <v>216</v>
      </c>
      <c r="C102" s="21"/>
      <c r="D102" s="22"/>
      <c r="E102" s="10"/>
      <c r="F102" s="10"/>
      <c r="G102" s="5">
        <f>G101</f>
        <v>4442250</v>
      </c>
      <c r="H102" s="43">
        <v>4412635</v>
      </c>
    </row>
    <row r="103" spans="1:8" ht="15.75" customHeight="1">
      <c r="A103" s="20">
        <v>81</v>
      </c>
      <c r="B103" s="21" t="s">
        <v>96</v>
      </c>
      <c r="C103" s="21" t="s">
        <v>97</v>
      </c>
      <c r="D103" s="11" t="s">
        <v>98</v>
      </c>
      <c r="E103" s="10">
        <v>480</v>
      </c>
      <c r="F103" s="10">
        <v>28040</v>
      </c>
      <c r="G103" s="6">
        <f t="shared" si="2"/>
        <v>13459200</v>
      </c>
      <c r="H103" s="42"/>
    </row>
    <row r="104" spans="1:8">
      <c r="A104" s="20"/>
      <c r="B104" s="39" t="s">
        <v>217</v>
      </c>
      <c r="C104" s="21"/>
      <c r="D104" s="22"/>
      <c r="E104" s="10"/>
      <c r="F104" s="10"/>
      <c r="G104" s="5">
        <f>G103</f>
        <v>13459200</v>
      </c>
      <c r="H104" s="43">
        <v>13431160</v>
      </c>
    </row>
    <row r="105" spans="1:8">
      <c r="A105" s="20">
        <v>82</v>
      </c>
      <c r="B105" s="21" t="s">
        <v>96</v>
      </c>
      <c r="C105" s="21" t="s">
        <v>99</v>
      </c>
      <c r="D105" s="11" t="s">
        <v>98</v>
      </c>
      <c r="E105" s="10">
        <v>520</v>
      </c>
      <c r="F105" s="10">
        <v>11250</v>
      </c>
      <c r="G105" s="6">
        <f t="shared" si="2"/>
        <v>5850000</v>
      </c>
      <c r="H105" s="42"/>
    </row>
    <row r="106" spans="1:8">
      <c r="A106" s="20"/>
      <c r="B106" s="39" t="s">
        <v>218</v>
      </c>
      <c r="C106" s="21"/>
      <c r="D106" s="22"/>
      <c r="E106" s="10"/>
      <c r="F106" s="10"/>
      <c r="G106" s="5">
        <f>G105</f>
        <v>5850000</v>
      </c>
      <c r="H106" s="43">
        <v>5838750</v>
      </c>
    </row>
    <row r="107" spans="1:8">
      <c r="A107" s="20">
        <v>83</v>
      </c>
      <c r="B107" s="21" t="s">
        <v>100</v>
      </c>
      <c r="C107" s="21" t="s">
        <v>101</v>
      </c>
      <c r="D107" s="11" t="s">
        <v>98</v>
      </c>
      <c r="E107" s="10">
        <v>380</v>
      </c>
      <c r="F107" s="10">
        <v>32160</v>
      </c>
      <c r="G107" s="6">
        <f t="shared" si="2"/>
        <v>12220800</v>
      </c>
      <c r="H107" s="42"/>
    </row>
    <row r="108" spans="1:8">
      <c r="A108" s="20"/>
      <c r="B108" s="39" t="s">
        <v>219</v>
      </c>
      <c r="C108" s="21"/>
      <c r="D108" s="22"/>
      <c r="E108" s="10"/>
      <c r="F108" s="10"/>
      <c r="G108" s="5">
        <f>G107</f>
        <v>12220800</v>
      </c>
      <c r="H108" s="43">
        <v>12188640</v>
      </c>
    </row>
    <row r="109" spans="1:8" ht="30">
      <c r="A109" s="20">
        <v>84</v>
      </c>
      <c r="B109" s="21" t="s">
        <v>102</v>
      </c>
      <c r="C109" s="21" t="s">
        <v>103</v>
      </c>
      <c r="D109" s="11" t="s">
        <v>89</v>
      </c>
      <c r="E109" s="10">
        <v>14500</v>
      </c>
      <c r="F109" s="10">
        <v>616</v>
      </c>
      <c r="G109" s="6">
        <f t="shared" ref="G109:G164" si="3">E109*F109</f>
        <v>8932000</v>
      </c>
      <c r="H109" s="42"/>
    </row>
    <row r="110" spans="1:8">
      <c r="A110" s="20"/>
      <c r="B110" s="39" t="s">
        <v>220</v>
      </c>
      <c r="C110" s="21"/>
      <c r="D110" s="22"/>
      <c r="E110" s="10"/>
      <c r="F110" s="10"/>
      <c r="G110" s="5">
        <f>G109</f>
        <v>8932000</v>
      </c>
      <c r="H110" s="43">
        <v>8919680</v>
      </c>
    </row>
    <row r="111" spans="1:8" ht="30">
      <c r="A111" s="20">
        <v>85</v>
      </c>
      <c r="B111" s="21" t="s">
        <v>104</v>
      </c>
      <c r="C111" s="21" t="s">
        <v>105</v>
      </c>
      <c r="D111" s="11" t="s">
        <v>89</v>
      </c>
      <c r="E111" s="10">
        <v>19780</v>
      </c>
      <c r="F111" s="10">
        <v>664</v>
      </c>
      <c r="G111" s="6">
        <f t="shared" si="3"/>
        <v>13133920</v>
      </c>
      <c r="H111" s="42"/>
    </row>
    <row r="112" spans="1:8">
      <c r="A112" s="20"/>
      <c r="B112" s="39" t="s">
        <v>221</v>
      </c>
      <c r="C112" s="21"/>
      <c r="D112" s="22"/>
      <c r="E112" s="10"/>
      <c r="F112" s="10"/>
      <c r="G112" s="5">
        <f>G111</f>
        <v>13133920</v>
      </c>
      <c r="H112" s="43">
        <v>13127280</v>
      </c>
    </row>
    <row r="113" spans="1:8" ht="30">
      <c r="A113" s="20">
        <v>86</v>
      </c>
      <c r="B113" s="21" t="s">
        <v>104</v>
      </c>
      <c r="C113" s="21" t="s">
        <v>106</v>
      </c>
      <c r="D113" s="11" t="s">
        <v>89</v>
      </c>
      <c r="E113" s="10">
        <v>32659.999999999996</v>
      </c>
      <c r="F113" s="10">
        <v>1533</v>
      </c>
      <c r="G113" s="6">
        <f t="shared" si="3"/>
        <v>50067779.999999993</v>
      </c>
      <c r="H113" s="42"/>
    </row>
    <row r="114" spans="1:8">
      <c r="A114" s="20"/>
      <c r="B114" s="39" t="s">
        <v>222</v>
      </c>
      <c r="C114" s="21"/>
      <c r="D114" s="22"/>
      <c r="E114" s="10"/>
      <c r="F114" s="10"/>
      <c r="G114" s="5">
        <f>G113</f>
        <v>50067779.999999993</v>
      </c>
      <c r="H114" s="43">
        <v>50052450</v>
      </c>
    </row>
    <row r="115" spans="1:8" ht="30">
      <c r="A115" s="20">
        <v>87</v>
      </c>
      <c r="B115" s="21" t="s">
        <v>107</v>
      </c>
      <c r="C115" s="21" t="s">
        <v>108</v>
      </c>
      <c r="D115" s="11" t="s">
        <v>89</v>
      </c>
      <c r="E115" s="10">
        <v>86135</v>
      </c>
      <c r="F115" s="10">
        <v>176</v>
      </c>
      <c r="G115" s="6">
        <f t="shared" si="3"/>
        <v>15159760</v>
      </c>
      <c r="H115" s="42"/>
    </row>
    <row r="116" spans="1:8">
      <c r="A116" s="20"/>
      <c r="B116" s="39" t="s">
        <v>223</v>
      </c>
      <c r="C116" s="21"/>
      <c r="D116" s="22"/>
      <c r="E116" s="10"/>
      <c r="F116" s="10"/>
      <c r="G116" s="5">
        <f>G115</f>
        <v>15159760</v>
      </c>
      <c r="H116" s="43">
        <v>15153600</v>
      </c>
    </row>
    <row r="117" spans="1:8" ht="60">
      <c r="A117" s="20">
        <v>88</v>
      </c>
      <c r="B117" s="21" t="s">
        <v>109</v>
      </c>
      <c r="C117" s="21" t="s">
        <v>110</v>
      </c>
      <c r="D117" s="11" t="s">
        <v>89</v>
      </c>
      <c r="E117" s="10">
        <v>55544.999999999993</v>
      </c>
      <c r="F117" s="10">
        <v>157</v>
      </c>
      <c r="G117" s="6">
        <f t="shared" si="3"/>
        <v>8720564.9999999981</v>
      </c>
      <c r="H117" s="42"/>
    </row>
    <row r="118" spans="1:8">
      <c r="A118" s="20"/>
      <c r="B118" s="39" t="s">
        <v>224</v>
      </c>
      <c r="C118" s="21"/>
      <c r="D118" s="22"/>
      <c r="E118" s="10"/>
      <c r="F118" s="10"/>
      <c r="G118" s="5">
        <f>G117</f>
        <v>8720564.9999999981</v>
      </c>
      <c r="H118" s="43">
        <v>8713500</v>
      </c>
    </row>
    <row r="119" spans="1:8" ht="45">
      <c r="A119" s="20">
        <v>89</v>
      </c>
      <c r="B119" s="21" t="s">
        <v>111</v>
      </c>
      <c r="C119" s="21" t="s">
        <v>112</v>
      </c>
      <c r="D119" s="11" t="s">
        <v>89</v>
      </c>
      <c r="E119" s="10">
        <v>450</v>
      </c>
      <c r="F119" s="10">
        <v>10940</v>
      </c>
      <c r="G119" s="6">
        <f t="shared" si="3"/>
        <v>4923000</v>
      </c>
      <c r="H119" s="42"/>
    </row>
    <row r="120" spans="1:8">
      <c r="A120" s="20"/>
      <c r="B120" s="39" t="s">
        <v>225</v>
      </c>
      <c r="C120" s="21"/>
      <c r="D120" s="22"/>
      <c r="E120" s="10"/>
      <c r="F120" s="10"/>
      <c r="G120" s="5">
        <f>G119</f>
        <v>4923000</v>
      </c>
      <c r="H120" s="43">
        <v>4868300</v>
      </c>
    </row>
    <row r="121" spans="1:8">
      <c r="A121" s="20">
        <v>90</v>
      </c>
      <c r="B121" s="21" t="s">
        <v>113</v>
      </c>
      <c r="C121" s="21" t="s">
        <v>114</v>
      </c>
      <c r="D121" s="11" t="s">
        <v>58</v>
      </c>
      <c r="E121" s="10">
        <v>280</v>
      </c>
      <c r="F121" s="10">
        <v>18314</v>
      </c>
      <c r="G121" s="6">
        <f t="shared" si="3"/>
        <v>5127920</v>
      </c>
      <c r="H121" s="42"/>
    </row>
    <row r="122" spans="1:8">
      <c r="A122" s="20"/>
      <c r="B122" s="39" t="s">
        <v>226</v>
      </c>
      <c r="C122" s="21"/>
      <c r="D122" s="22"/>
      <c r="E122" s="10"/>
      <c r="F122" s="10"/>
      <c r="G122" s="5">
        <f>G121</f>
        <v>5127920</v>
      </c>
      <c r="H122" s="43">
        <v>5072978</v>
      </c>
    </row>
    <row r="123" spans="1:8" ht="90">
      <c r="A123" s="20">
        <v>91</v>
      </c>
      <c r="B123" s="21" t="s">
        <v>115</v>
      </c>
      <c r="C123" s="3" t="s">
        <v>116</v>
      </c>
      <c r="D123" s="11" t="s">
        <v>58</v>
      </c>
      <c r="E123" s="10">
        <v>35</v>
      </c>
      <c r="F123" s="10">
        <v>326050</v>
      </c>
      <c r="G123" s="6">
        <f t="shared" si="3"/>
        <v>11411750</v>
      </c>
      <c r="H123" s="42"/>
    </row>
    <row r="124" spans="1:8">
      <c r="A124" s="20"/>
      <c r="B124" s="39" t="s">
        <v>227</v>
      </c>
      <c r="C124" s="21"/>
      <c r="D124" s="22"/>
      <c r="E124" s="10"/>
      <c r="F124" s="10"/>
      <c r="G124" s="5">
        <f>G123</f>
        <v>11411750</v>
      </c>
      <c r="H124" s="43">
        <v>11085700</v>
      </c>
    </row>
    <row r="125" spans="1:8" ht="96" customHeight="1">
      <c r="A125" s="20">
        <v>92</v>
      </c>
      <c r="B125" s="4" t="s">
        <v>117</v>
      </c>
      <c r="C125" s="4" t="s">
        <v>118</v>
      </c>
      <c r="D125" s="11" t="s">
        <v>58</v>
      </c>
      <c r="E125" s="10">
        <v>1169</v>
      </c>
      <c r="F125" s="10">
        <v>25979</v>
      </c>
      <c r="G125" s="6">
        <f t="shared" si="3"/>
        <v>30369451</v>
      </c>
      <c r="H125" s="42"/>
    </row>
    <row r="126" spans="1:8">
      <c r="A126" s="20"/>
      <c r="B126" s="39" t="s">
        <v>228</v>
      </c>
      <c r="C126" s="21"/>
      <c r="D126" s="22"/>
      <c r="E126" s="10"/>
      <c r="F126" s="10"/>
      <c r="G126" s="5">
        <f>G125</f>
        <v>30369451</v>
      </c>
      <c r="H126" s="43">
        <v>30265535</v>
      </c>
    </row>
    <row r="127" spans="1:8">
      <c r="A127" s="20">
        <v>95</v>
      </c>
      <c r="B127" s="30" t="s">
        <v>119</v>
      </c>
      <c r="C127" s="21" t="s">
        <v>120</v>
      </c>
      <c r="D127" s="11" t="s">
        <v>98</v>
      </c>
      <c r="E127" s="10">
        <v>9900</v>
      </c>
      <c r="F127" s="10">
        <v>1706</v>
      </c>
      <c r="G127" s="6">
        <f t="shared" si="3"/>
        <v>16889400</v>
      </c>
      <c r="H127" s="42"/>
    </row>
    <row r="128" spans="1:8">
      <c r="A128" s="20"/>
      <c r="B128" s="39" t="s">
        <v>229</v>
      </c>
      <c r="C128" s="21"/>
      <c r="D128" s="22"/>
      <c r="E128" s="10"/>
      <c r="F128" s="10"/>
      <c r="G128" s="5">
        <f>G127</f>
        <v>16889400</v>
      </c>
      <c r="H128" s="43">
        <v>12888830</v>
      </c>
    </row>
    <row r="129" spans="1:8" ht="45">
      <c r="A129" s="20">
        <v>96</v>
      </c>
      <c r="B129" s="3" t="s">
        <v>121</v>
      </c>
      <c r="C129" s="3" t="s">
        <v>122</v>
      </c>
      <c r="D129" s="11" t="s">
        <v>58</v>
      </c>
      <c r="E129" s="10">
        <v>220</v>
      </c>
      <c r="F129" s="10">
        <v>33775</v>
      </c>
      <c r="G129" s="6">
        <f t="shared" si="3"/>
        <v>7430500</v>
      </c>
      <c r="H129" s="42"/>
    </row>
    <row r="130" spans="1:8">
      <c r="A130" s="20"/>
      <c r="B130" s="39" t="s">
        <v>230</v>
      </c>
      <c r="C130" s="21"/>
      <c r="D130" s="22"/>
      <c r="E130" s="10"/>
      <c r="F130" s="10"/>
      <c r="G130" s="5">
        <f>G129</f>
        <v>7430500</v>
      </c>
      <c r="H130" s="43">
        <v>7396725</v>
      </c>
    </row>
    <row r="131" spans="1:8" ht="30">
      <c r="A131" s="20">
        <v>97</v>
      </c>
      <c r="B131" s="21" t="s">
        <v>123</v>
      </c>
      <c r="C131" s="21" t="s">
        <v>124</v>
      </c>
      <c r="D131" s="11" t="s">
        <v>90</v>
      </c>
      <c r="E131" s="10">
        <v>7600</v>
      </c>
      <c r="F131" s="10">
        <v>1269</v>
      </c>
      <c r="G131" s="6">
        <f t="shared" si="3"/>
        <v>9644400</v>
      </c>
      <c r="H131" s="42"/>
    </row>
    <row r="132" spans="1:8">
      <c r="A132" s="20"/>
      <c r="B132" s="39" t="s">
        <v>231</v>
      </c>
      <c r="C132" s="21"/>
      <c r="D132" s="22"/>
      <c r="E132" s="10"/>
      <c r="F132" s="10"/>
      <c r="G132" s="5">
        <f>G131</f>
        <v>9644400</v>
      </c>
      <c r="H132" s="43">
        <v>9580950</v>
      </c>
    </row>
    <row r="133" spans="1:8" ht="30">
      <c r="A133" s="20">
        <v>98</v>
      </c>
      <c r="B133" s="21" t="s">
        <v>123</v>
      </c>
      <c r="C133" s="21" t="s">
        <v>125</v>
      </c>
      <c r="D133" s="11" t="s">
        <v>90</v>
      </c>
      <c r="E133" s="10">
        <v>7600</v>
      </c>
      <c r="F133" s="10">
        <v>663</v>
      </c>
      <c r="G133" s="6">
        <f t="shared" si="3"/>
        <v>5038800</v>
      </c>
      <c r="H133" s="42"/>
    </row>
    <row r="134" spans="1:8">
      <c r="A134" s="20"/>
      <c r="B134" s="39" t="s">
        <v>232</v>
      </c>
      <c r="C134" s="21"/>
      <c r="D134" s="22"/>
      <c r="E134" s="10"/>
      <c r="F134" s="10"/>
      <c r="G134" s="5">
        <f>G133</f>
        <v>5038800</v>
      </c>
      <c r="H134" s="43">
        <v>5005650</v>
      </c>
    </row>
    <row r="135" spans="1:8">
      <c r="A135" s="20"/>
      <c r="B135" s="49" t="s">
        <v>126</v>
      </c>
      <c r="C135" s="49"/>
      <c r="D135" s="11"/>
      <c r="E135" s="10"/>
      <c r="F135" s="10"/>
      <c r="G135" s="6"/>
      <c r="H135" s="42"/>
    </row>
    <row r="136" spans="1:8" ht="60">
      <c r="A136" s="20">
        <v>101</v>
      </c>
      <c r="B136" s="21" t="s">
        <v>127</v>
      </c>
      <c r="C136" s="21" t="s">
        <v>128</v>
      </c>
      <c r="D136" s="11" t="s">
        <v>58</v>
      </c>
      <c r="E136" s="10">
        <v>1350</v>
      </c>
      <c r="F136" s="10">
        <v>5350</v>
      </c>
      <c r="G136" s="6">
        <f t="shared" si="3"/>
        <v>7222500</v>
      </c>
      <c r="H136" s="42"/>
    </row>
    <row r="137" spans="1:8">
      <c r="A137" s="20"/>
      <c r="B137" s="39" t="s">
        <v>233</v>
      </c>
      <c r="C137" s="21"/>
      <c r="D137" s="22"/>
      <c r="E137" s="10"/>
      <c r="F137" s="10"/>
      <c r="G137" s="5">
        <f>G136</f>
        <v>7222500</v>
      </c>
      <c r="H137" s="43">
        <v>7206450</v>
      </c>
    </row>
    <row r="138" spans="1:8" ht="60">
      <c r="A138" s="20">
        <v>102</v>
      </c>
      <c r="B138" s="3" t="s">
        <v>129</v>
      </c>
      <c r="C138" s="3" t="s">
        <v>130</v>
      </c>
      <c r="D138" s="11" t="s">
        <v>44</v>
      </c>
      <c r="E138" s="10">
        <v>4800</v>
      </c>
      <c r="F138" s="10">
        <v>1682</v>
      </c>
      <c r="G138" s="6">
        <f t="shared" si="3"/>
        <v>8073600</v>
      </c>
      <c r="H138" s="42"/>
    </row>
    <row r="139" spans="1:8">
      <c r="A139" s="20"/>
      <c r="B139" s="39" t="s">
        <v>234</v>
      </c>
      <c r="C139" s="21"/>
      <c r="D139" s="22"/>
      <c r="E139" s="10"/>
      <c r="F139" s="10"/>
      <c r="G139" s="5">
        <f>G138</f>
        <v>8073600</v>
      </c>
      <c r="H139" s="43">
        <v>8073600</v>
      </c>
    </row>
    <row r="140" spans="1:8" ht="45">
      <c r="A140" s="20">
        <v>103</v>
      </c>
      <c r="B140" s="3" t="s">
        <v>131</v>
      </c>
      <c r="C140" s="34" t="s">
        <v>132</v>
      </c>
      <c r="D140" s="11" t="s">
        <v>44</v>
      </c>
      <c r="E140" s="10">
        <v>7825</v>
      </c>
      <c r="F140" s="10">
        <v>2015</v>
      </c>
      <c r="G140" s="6">
        <f t="shared" si="3"/>
        <v>15767375</v>
      </c>
      <c r="H140" s="42"/>
    </row>
    <row r="141" spans="1:8">
      <c r="A141" s="20"/>
      <c r="B141" s="39" t="s">
        <v>248</v>
      </c>
      <c r="C141" s="21"/>
      <c r="D141" s="22"/>
      <c r="E141" s="10"/>
      <c r="F141" s="10"/>
      <c r="G141" s="5">
        <f>G140</f>
        <v>15767375</v>
      </c>
      <c r="H141" s="43">
        <v>15757300</v>
      </c>
    </row>
    <row r="142" spans="1:8" ht="45">
      <c r="A142" s="20">
        <v>104</v>
      </c>
      <c r="B142" s="30" t="s">
        <v>133</v>
      </c>
      <c r="C142" s="30" t="s">
        <v>134</v>
      </c>
      <c r="D142" s="11" t="s">
        <v>44</v>
      </c>
      <c r="E142" s="10">
        <v>7825</v>
      </c>
      <c r="F142" s="10">
        <v>925</v>
      </c>
      <c r="G142" s="6">
        <f t="shared" si="3"/>
        <v>7238125</v>
      </c>
      <c r="H142" s="42"/>
    </row>
    <row r="143" spans="1:8">
      <c r="A143" s="20"/>
      <c r="B143" s="39" t="s">
        <v>235</v>
      </c>
      <c r="C143" s="21"/>
      <c r="D143" s="22"/>
      <c r="E143" s="10"/>
      <c r="F143" s="10"/>
      <c r="G143" s="5">
        <f>G142</f>
        <v>7238125</v>
      </c>
      <c r="H143" s="43">
        <v>7233500</v>
      </c>
    </row>
    <row r="144" spans="1:8">
      <c r="A144" s="20">
        <v>105</v>
      </c>
      <c r="B144" s="3" t="s">
        <v>135</v>
      </c>
      <c r="C144" s="30"/>
      <c r="D144" s="11" t="s">
        <v>58</v>
      </c>
      <c r="E144" s="10">
        <v>460</v>
      </c>
      <c r="F144" s="10">
        <v>14760</v>
      </c>
      <c r="G144" s="6">
        <f t="shared" si="3"/>
        <v>6789600</v>
      </c>
      <c r="H144" s="42"/>
    </row>
    <row r="145" spans="1:8">
      <c r="A145" s="20"/>
      <c r="B145" s="39" t="s">
        <v>236</v>
      </c>
      <c r="C145" s="21"/>
      <c r="D145" s="22"/>
      <c r="E145" s="10"/>
      <c r="F145" s="10"/>
      <c r="G145" s="5">
        <f>G144</f>
        <v>6789600</v>
      </c>
      <c r="H145" s="43">
        <v>6774840</v>
      </c>
    </row>
    <row r="146" spans="1:8" ht="45">
      <c r="A146" s="20">
        <v>106</v>
      </c>
      <c r="B146" s="30" t="s">
        <v>136</v>
      </c>
      <c r="C146" s="30" t="s">
        <v>137</v>
      </c>
      <c r="D146" s="11" t="s">
        <v>58</v>
      </c>
      <c r="E146" s="10">
        <v>210</v>
      </c>
      <c r="F146" s="10">
        <v>38250</v>
      </c>
      <c r="G146" s="6">
        <f t="shared" si="3"/>
        <v>8032500</v>
      </c>
      <c r="H146" s="42"/>
    </row>
    <row r="147" spans="1:8">
      <c r="A147" s="20"/>
      <c r="B147" s="39" t="s">
        <v>237</v>
      </c>
      <c r="C147" s="21"/>
      <c r="D147" s="22"/>
      <c r="E147" s="10"/>
      <c r="F147" s="10"/>
      <c r="G147" s="5">
        <f>G146</f>
        <v>8032500</v>
      </c>
      <c r="H147" s="43">
        <v>7994250</v>
      </c>
    </row>
    <row r="148" spans="1:8" ht="30">
      <c r="A148" s="20">
        <v>107</v>
      </c>
      <c r="B148" s="3" t="s">
        <v>138</v>
      </c>
      <c r="C148" s="3"/>
      <c r="D148" s="11" t="s">
        <v>139</v>
      </c>
      <c r="E148" s="10">
        <v>48.95</v>
      </c>
      <c r="F148" s="10">
        <v>1447100</v>
      </c>
      <c r="G148" s="6">
        <f t="shared" si="3"/>
        <v>70835545</v>
      </c>
      <c r="H148" s="42"/>
    </row>
    <row r="149" spans="1:8">
      <c r="A149" s="20"/>
      <c r="B149" s="39" t="s">
        <v>238</v>
      </c>
      <c r="C149" s="21"/>
      <c r="D149" s="22"/>
      <c r="E149" s="10"/>
      <c r="F149" s="10"/>
      <c r="G149" s="5">
        <f>G148</f>
        <v>70835545</v>
      </c>
      <c r="H149" s="43">
        <v>69460800</v>
      </c>
    </row>
    <row r="150" spans="1:8" ht="30">
      <c r="A150" s="20">
        <v>108</v>
      </c>
      <c r="B150" s="3" t="s">
        <v>140</v>
      </c>
      <c r="C150" s="3" t="s">
        <v>158</v>
      </c>
      <c r="D150" s="11" t="s">
        <v>58</v>
      </c>
      <c r="E150" s="10">
        <v>80.66</v>
      </c>
      <c r="F150" s="10">
        <v>978970</v>
      </c>
      <c r="G150" s="6">
        <f t="shared" si="3"/>
        <v>78963720.200000003</v>
      </c>
      <c r="H150" s="42"/>
    </row>
    <row r="151" spans="1:8">
      <c r="A151" s="20"/>
      <c r="B151" s="39" t="s">
        <v>239</v>
      </c>
      <c r="C151" s="21"/>
      <c r="D151" s="22"/>
      <c r="E151" s="10"/>
      <c r="F151" s="10"/>
      <c r="G151" s="5">
        <f>G150</f>
        <v>78963720.200000003</v>
      </c>
      <c r="H151" s="43">
        <v>77338630</v>
      </c>
    </row>
    <row r="152" spans="1:8">
      <c r="A152" s="20">
        <v>109</v>
      </c>
      <c r="B152" s="3" t="s">
        <v>141</v>
      </c>
      <c r="C152" s="3"/>
      <c r="D152" s="11" t="s">
        <v>58</v>
      </c>
      <c r="E152" s="10">
        <v>15.05</v>
      </c>
      <c r="F152" s="10">
        <v>1633935.0166112955</v>
      </c>
      <c r="G152" s="6">
        <f t="shared" si="3"/>
        <v>24590722</v>
      </c>
      <c r="H152" s="42"/>
    </row>
    <row r="153" spans="1:8">
      <c r="A153" s="20"/>
      <c r="B153" s="39" t="s">
        <v>240</v>
      </c>
      <c r="C153" s="21"/>
      <c r="D153" s="22"/>
      <c r="E153" s="10"/>
      <c r="F153" s="10"/>
      <c r="G153" s="5">
        <f>G152</f>
        <v>24590722</v>
      </c>
      <c r="H153" s="43">
        <v>24509025</v>
      </c>
    </row>
    <row r="154" spans="1:8">
      <c r="A154" s="20">
        <v>110</v>
      </c>
      <c r="B154" s="3" t="s">
        <v>142</v>
      </c>
      <c r="C154" s="3"/>
      <c r="D154" s="11" t="s">
        <v>58</v>
      </c>
      <c r="E154" s="10">
        <v>22.5</v>
      </c>
      <c r="F154" s="10">
        <v>660990</v>
      </c>
      <c r="G154" s="6">
        <f t="shared" si="3"/>
        <v>14872275</v>
      </c>
      <c r="H154" s="42"/>
    </row>
    <row r="155" spans="1:8">
      <c r="A155" s="20"/>
      <c r="B155" s="39" t="s">
        <v>241</v>
      </c>
      <c r="C155" s="21"/>
      <c r="D155" s="22"/>
      <c r="E155" s="10"/>
      <c r="F155" s="10"/>
      <c r="G155" s="5">
        <f>G154</f>
        <v>14872275</v>
      </c>
      <c r="H155" s="43">
        <v>14806176</v>
      </c>
    </row>
    <row r="156" spans="1:8">
      <c r="A156" s="20">
        <v>111</v>
      </c>
      <c r="B156" s="3" t="s">
        <v>143</v>
      </c>
      <c r="C156" s="3"/>
      <c r="D156" s="11" t="s">
        <v>58</v>
      </c>
      <c r="E156" s="10">
        <v>12.2</v>
      </c>
      <c r="F156" s="10">
        <v>3356157</v>
      </c>
      <c r="G156" s="6">
        <f t="shared" si="3"/>
        <v>40945115.399999999</v>
      </c>
      <c r="H156" s="42"/>
    </row>
    <row r="157" spans="1:8">
      <c r="A157" s="20"/>
      <c r="B157" s="39" t="s">
        <v>242</v>
      </c>
      <c r="C157" s="21"/>
      <c r="D157" s="22"/>
      <c r="E157" s="10"/>
      <c r="F157" s="10"/>
      <c r="G157" s="5">
        <f>G156</f>
        <v>40945115.399999999</v>
      </c>
      <c r="H157" s="43">
        <v>40609499.700000003</v>
      </c>
    </row>
    <row r="158" spans="1:8" ht="75">
      <c r="A158" s="20">
        <v>112</v>
      </c>
      <c r="B158" s="26" t="s">
        <v>144</v>
      </c>
      <c r="C158" s="26" t="s">
        <v>145</v>
      </c>
      <c r="D158" s="11" t="s">
        <v>58</v>
      </c>
      <c r="E158" s="10">
        <v>1000</v>
      </c>
      <c r="F158" s="10">
        <v>8396</v>
      </c>
      <c r="G158" s="6">
        <f t="shared" si="3"/>
        <v>8396000</v>
      </c>
      <c r="H158" s="42"/>
    </row>
    <row r="159" spans="1:8">
      <c r="A159" s="20"/>
      <c r="B159" s="39" t="s">
        <v>243</v>
      </c>
      <c r="C159" s="21"/>
      <c r="D159" s="22"/>
      <c r="E159" s="10"/>
      <c r="F159" s="10"/>
      <c r="G159" s="5">
        <f>G158</f>
        <v>8396000</v>
      </c>
      <c r="H159" s="43">
        <v>8354020</v>
      </c>
    </row>
    <row r="160" spans="1:8" ht="45">
      <c r="A160" s="20">
        <v>113</v>
      </c>
      <c r="B160" s="26" t="s">
        <v>146</v>
      </c>
      <c r="C160" s="26" t="s">
        <v>147</v>
      </c>
      <c r="D160" s="11" t="s">
        <v>90</v>
      </c>
      <c r="E160" s="10">
        <v>7900</v>
      </c>
      <c r="F160" s="10">
        <v>937</v>
      </c>
      <c r="G160" s="6">
        <f t="shared" si="3"/>
        <v>7402300</v>
      </c>
      <c r="H160" s="42"/>
    </row>
    <row r="161" spans="1:8">
      <c r="A161" s="20"/>
      <c r="B161" s="39" t="s">
        <v>244</v>
      </c>
      <c r="C161" s="21"/>
      <c r="D161" s="22"/>
      <c r="E161" s="10"/>
      <c r="F161" s="10"/>
      <c r="G161" s="5">
        <f>G160</f>
        <v>7402300</v>
      </c>
      <c r="H161" s="43">
        <v>7355450</v>
      </c>
    </row>
    <row r="162" spans="1:8" ht="30">
      <c r="A162" s="20">
        <v>114</v>
      </c>
      <c r="B162" s="26" t="s">
        <v>166</v>
      </c>
      <c r="C162" s="26" t="s">
        <v>167</v>
      </c>
      <c r="D162" s="11" t="s">
        <v>98</v>
      </c>
      <c r="E162" s="10">
        <v>585</v>
      </c>
      <c r="F162" s="10">
        <f>7753</f>
        <v>7753</v>
      </c>
      <c r="G162" s="6">
        <f t="shared" si="3"/>
        <v>4535505</v>
      </c>
      <c r="H162" s="42"/>
    </row>
    <row r="163" spans="1:8">
      <c r="A163" s="20"/>
      <c r="B163" s="45" t="s">
        <v>250</v>
      </c>
      <c r="C163" s="21"/>
      <c r="D163" s="22"/>
      <c r="E163" s="10"/>
      <c r="F163" s="10"/>
      <c r="G163" s="5">
        <f>G162</f>
        <v>4535505</v>
      </c>
      <c r="H163" s="43">
        <v>4496740</v>
      </c>
    </row>
    <row r="164" spans="1:8">
      <c r="A164" s="20">
        <v>115</v>
      </c>
      <c r="B164" s="26" t="s">
        <v>168</v>
      </c>
      <c r="C164" s="26" t="s">
        <v>58</v>
      </c>
      <c r="D164" s="11" t="s">
        <v>58</v>
      </c>
      <c r="E164" s="10">
        <v>146</v>
      </c>
      <c r="F164" s="10">
        <f>30950</f>
        <v>30950</v>
      </c>
      <c r="G164" s="6">
        <f t="shared" si="3"/>
        <v>4518700</v>
      </c>
      <c r="H164" s="42"/>
    </row>
    <row r="165" spans="1:8">
      <c r="A165" s="20"/>
      <c r="B165" s="39" t="s">
        <v>245</v>
      </c>
      <c r="C165" s="21"/>
      <c r="D165" s="22"/>
      <c r="E165" s="10"/>
      <c r="F165" s="10"/>
      <c r="G165" s="5">
        <f>G164</f>
        <v>4518700</v>
      </c>
      <c r="H165" s="43">
        <v>4487750</v>
      </c>
    </row>
    <row r="166" spans="1:8" ht="240">
      <c r="A166" s="20">
        <v>129</v>
      </c>
      <c r="B166" s="21" t="s">
        <v>148</v>
      </c>
      <c r="C166" s="3" t="s">
        <v>149</v>
      </c>
      <c r="D166" s="11" t="s">
        <v>150</v>
      </c>
      <c r="E166" s="10">
        <v>4995</v>
      </c>
      <c r="F166" s="10">
        <v>10481</v>
      </c>
      <c r="G166" s="6">
        <f t="shared" ref="G166:G170" si="4">E166*F166</f>
        <v>52352595</v>
      </c>
      <c r="H166" s="42"/>
    </row>
    <row r="167" spans="1:8">
      <c r="A167" s="20"/>
      <c r="B167" s="39" t="s">
        <v>246</v>
      </c>
      <c r="C167" s="21"/>
      <c r="D167" s="22"/>
      <c r="E167" s="10"/>
      <c r="F167" s="10"/>
      <c r="G167" s="5">
        <f>G166</f>
        <v>52352595</v>
      </c>
      <c r="H167" s="43">
        <v>52300190</v>
      </c>
    </row>
    <row r="168" spans="1:8" ht="70.5" customHeight="1">
      <c r="A168" s="20">
        <v>132</v>
      </c>
      <c r="B168" s="26" t="s">
        <v>151</v>
      </c>
      <c r="C168" s="26" t="s">
        <v>152</v>
      </c>
      <c r="D168" s="2" t="s">
        <v>58</v>
      </c>
      <c r="E168" s="10">
        <v>300000</v>
      </c>
      <c r="F168" s="10">
        <v>40</v>
      </c>
      <c r="G168" s="6">
        <f t="shared" si="4"/>
        <v>12000000</v>
      </c>
      <c r="H168" s="42"/>
    </row>
    <row r="169" spans="1:8">
      <c r="A169" s="20"/>
      <c r="B169" s="39" t="s">
        <v>247</v>
      </c>
      <c r="C169" s="21"/>
      <c r="D169" s="22"/>
      <c r="E169" s="10"/>
      <c r="F169" s="10"/>
      <c r="G169" s="5">
        <f>G168</f>
        <v>12000000</v>
      </c>
      <c r="H169" s="43">
        <v>11320000</v>
      </c>
    </row>
    <row r="170" spans="1:8" ht="130.5" customHeight="1">
      <c r="A170" s="20">
        <v>149</v>
      </c>
      <c r="B170" s="3" t="s">
        <v>153</v>
      </c>
      <c r="C170" s="3" t="s">
        <v>154</v>
      </c>
      <c r="D170" s="11" t="s">
        <v>58</v>
      </c>
      <c r="E170" s="10">
        <v>15224</v>
      </c>
      <c r="F170" s="10">
        <v>500</v>
      </c>
      <c r="G170" s="6">
        <f t="shared" si="4"/>
        <v>7612000</v>
      </c>
      <c r="H170" s="42"/>
    </row>
    <row r="171" spans="1:8">
      <c r="A171" s="20"/>
      <c r="B171" s="39" t="s">
        <v>249</v>
      </c>
      <c r="C171" s="21"/>
      <c r="D171" s="22"/>
      <c r="E171" s="10"/>
      <c r="F171" s="10"/>
      <c r="G171" s="5">
        <f>G170</f>
        <v>7612000</v>
      </c>
      <c r="H171" s="43">
        <v>7600000</v>
      </c>
    </row>
    <row r="172" spans="1:8" s="58" customFormat="1" ht="18.75" customHeight="1">
      <c r="A172" s="55"/>
      <c r="B172" s="17" t="s">
        <v>157</v>
      </c>
      <c r="C172" s="56"/>
      <c r="D172" s="55"/>
      <c r="E172" s="55"/>
      <c r="F172" s="55"/>
      <c r="G172" s="5"/>
      <c r="H172" s="57">
        <f>SUBTOTAL(9,H5:H171)</f>
        <v>1048426230.1</v>
      </c>
    </row>
    <row r="173" spans="1:8" hidden="1">
      <c r="A173" s="15"/>
      <c r="B173" s="13"/>
      <c r="C173" s="14"/>
      <c r="D173" s="15"/>
      <c r="E173" s="15"/>
      <c r="F173" s="15"/>
      <c r="G173" s="16"/>
      <c r="H173" s="41"/>
    </row>
    <row r="174" spans="1:8" hidden="1">
      <c r="H174" s="41"/>
    </row>
    <row r="177" spans="3:7">
      <c r="G177" s="47"/>
    </row>
    <row r="180" spans="3:7">
      <c r="C180" s="36"/>
    </row>
  </sheetData>
  <autoFilter ref="A4:H174">
    <filterColumn colId="1">
      <customFilters>
        <customFilter operator="notEqual" val=" "/>
      </customFilters>
    </filterColumn>
  </autoFilter>
  <mergeCells count="9">
    <mergeCell ref="B135:C135"/>
    <mergeCell ref="F1:G1"/>
    <mergeCell ref="A2:G2"/>
    <mergeCell ref="B61:C61"/>
    <mergeCell ref="B76:C76"/>
    <mergeCell ref="B79:C79"/>
    <mergeCell ref="B82:C82"/>
    <mergeCell ref="B92:C92"/>
    <mergeCell ref="B89:C89"/>
  </mergeCells>
  <pageMargins left="0.39370078740157483" right="0.39370078740157483" top="0.39370078740157483" bottom="0.39370078740157483" header="0.39370078740157483" footer="0.39370078740157483"/>
  <pageSetup paperSize="9" scale="63" orientation="portrait" r:id="rId1"/>
  <rowBreaks count="1" manualBreakCount="1">
    <brk id="1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</dc:creator>
  <cp:lastModifiedBy>Gulser</cp:lastModifiedBy>
  <cp:lastPrinted>2017-03-31T08:54:50Z</cp:lastPrinted>
  <dcterms:created xsi:type="dcterms:W3CDTF">2017-02-15T09:14:04Z</dcterms:created>
  <dcterms:modified xsi:type="dcterms:W3CDTF">2017-03-31T08:54:51Z</dcterms:modified>
</cp:coreProperties>
</file>