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4120" windowHeight="11730"/>
  </bookViews>
  <sheets>
    <sheet name="Т общ" sheetId="1" r:id="rId1"/>
  </sheets>
  <definedNames>
    <definedName name="_xlnm._FilterDatabase" localSheetId="0" hidden="1">'Т общ'!$A$4:$G$332</definedName>
    <definedName name="_xlnm.Print_Area" localSheetId="0">'Т общ'!$A$1:$G$335</definedName>
  </definedNames>
  <calcPr calcId="124519" refMode="R1C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277" i="1"/>
  <c r="G275"/>
  <c r="G259"/>
  <c r="F314"/>
  <c r="F270"/>
  <c r="F268"/>
  <c r="F253"/>
  <c r="F251"/>
  <c r="F182"/>
  <c r="F145"/>
  <c r="F136"/>
  <c r="F112"/>
  <c r="G220" l="1"/>
  <c r="G221" s="1"/>
  <c r="G314" l="1"/>
  <c r="G315" s="1"/>
  <c r="G270" l="1"/>
  <c r="G271" s="1"/>
  <c r="G268"/>
  <c r="G269" s="1"/>
  <c r="G253"/>
  <c r="G254" s="1"/>
  <c r="G182"/>
  <c r="G183" s="1"/>
  <c r="G251"/>
  <c r="G252" s="1"/>
  <c r="G145"/>
  <c r="G146" s="1"/>
  <c r="G136"/>
  <c r="G137" s="1"/>
  <c r="G112"/>
  <c r="G113" s="1"/>
  <c r="G64" l="1"/>
  <c r="G65" s="1"/>
  <c r="G66"/>
  <c r="G67" s="1"/>
  <c r="E258" l="1"/>
  <c r="E274"/>
  <c r="E276"/>
  <c r="G330" l="1"/>
  <c r="G331" s="1"/>
  <c r="G328"/>
  <c r="G329" s="1"/>
  <c r="G326"/>
  <c r="G327" s="1"/>
  <c r="G324"/>
  <c r="G325" s="1"/>
  <c r="G322"/>
  <c r="G323" s="1"/>
  <c r="G320"/>
  <c r="G321" s="1"/>
  <c r="G318"/>
  <c r="G319" s="1"/>
  <c r="G316"/>
  <c r="G317" s="1"/>
  <c r="G312"/>
  <c r="G313" s="1"/>
  <c r="G310"/>
  <c r="G311" s="1"/>
  <c r="G308"/>
  <c r="G309" s="1"/>
  <c r="G306"/>
  <c r="G307" s="1"/>
  <c r="G304"/>
  <c r="G305" s="1"/>
  <c r="G302"/>
  <c r="G303" s="1"/>
  <c r="G300"/>
  <c r="G301" s="1"/>
  <c r="G298"/>
  <c r="G299" s="1"/>
  <c r="G296"/>
  <c r="G297" s="1"/>
  <c r="G294"/>
  <c r="G295" s="1"/>
  <c r="G292"/>
  <c r="G293" s="1"/>
  <c r="G290"/>
  <c r="G291" s="1"/>
  <c r="G288"/>
  <c r="G289" s="1"/>
  <c r="G286"/>
  <c r="G287" s="1"/>
  <c r="G284"/>
  <c r="G285" s="1"/>
  <c r="G282"/>
  <c r="G283" s="1"/>
  <c r="G280"/>
  <c r="G281" s="1"/>
  <c r="G278"/>
  <c r="G279" s="1"/>
  <c r="G272"/>
  <c r="G273" s="1"/>
  <c r="G266"/>
  <c r="G267" s="1"/>
  <c r="G264"/>
  <c r="G265" s="1"/>
  <c r="G262"/>
  <c r="G263" s="1"/>
  <c r="G260"/>
  <c r="G261" s="1"/>
  <c r="G255"/>
  <c r="G256" s="1"/>
  <c r="G249"/>
  <c r="G250" s="1"/>
  <c r="G247"/>
  <c r="G248" s="1"/>
  <c r="G245"/>
  <c r="G246" s="1"/>
  <c r="G243"/>
  <c r="G244" s="1"/>
  <c r="G241"/>
  <c r="G242" s="1"/>
  <c r="G239"/>
  <c r="G240" s="1"/>
  <c r="G237"/>
  <c r="G238" s="1"/>
  <c r="G235"/>
  <c r="G236" s="1"/>
  <c r="G233"/>
  <c r="G234" s="1"/>
  <c r="G231"/>
  <c r="G232" s="1"/>
  <c r="G229"/>
  <c r="G230" s="1"/>
  <c r="G227"/>
  <c r="G228" s="1"/>
  <c r="G225"/>
  <c r="G226" s="1"/>
  <c r="G222"/>
  <c r="G223" s="1"/>
  <c r="G218"/>
  <c r="G219" s="1"/>
  <c r="G216"/>
  <c r="G217" s="1"/>
  <c r="G214"/>
  <c r="G215" s="1"/>
  <c r="G212"/>
  <c r="G213" s="1"/>
  <c r="G210"/>
  <c r="G211" s="1"/>
  <c r="G208"/>
  <c r="G209" s="1"/>
  <c r="G206"/>
  <c r="G207" s="1"/>
  <c r="G204"/>
  <c r="G205" s="1"/>
  <c r="G202"/>
  <c r="G203" s="1"/>
  <c r="G200"/>
  <c r="G201" s="1"/>
  <c r="G198"/>
  <c r="G199" s="1"/>
  <c r="G196"/>
  <c r="G197" s="1"/>
  <c r="G194"/>
  <c r="G195" s="1"/>
  <c r="G192"/>
  <c r="G193" s="1"/>
  <c r="G190"/>
  <c r="G191" s="1"/>
  <c r="G188"/>
  <c r="G189" s="1"/>
  <c r="G186"/>
  <c r="G187" s="1"/>
  <c r="G184"/>
  <c r="G185" s="1"/>
  <c r="G180"/>
  <c r="G181" s="1"/>
  <c r="G178"/>
  <c r="G179" s="1"/>
  <c r="G176"/>
  <c r="G177" s="1"/>
  <c r="G174"/>
  <c r="G175" s="1"/>
  <c r="G171"/>
  <c r="G172" s="1"/>
  <c r="G169"/>
  <c r="G170" s="1"/>
  <c r="G166"/>
  <c r="G167" s="1"/>
  <c r="G164"/>
  <c r="G165" s="1"/>
  <c r="G161"/>
  <c r="G162" s="1"/>
  <c r="G158"/>
  <c r="G159" s="1"/>
  <c r="G155"/>
  <c r="G156" s="1"/>
  <c r="G153"/>
  <c r="G154" s="1"/>
  <c r="G151"/>
  <c r="G152" s="1"/>
  <c r="G148"/>
  <c r="G149" s="1"/>
  <c r="G143"/>
  <c r="G144" s="1"/>
  <c r="G141"/>
  <c r="G142" s="1"/>
  <c r="G139"/>
  <c r="G140" s="1"/>
  <c r="G134"/>
  <c r="G135" s="1"/>
  <c r="G131"/>
  <c r="G132" s="1"/>
  <c r="G129"/>
  <c r="G130" s="1"/>
  <c r="G127"/>
  <c r="G128" s="1"/>
  <c r="G125"/>
  <c r="G122"/>
  <c r="G123" s="1"/>
  <c r="G120"/>
  <c r="G121" s="1"/>
  <c r="G118"/>
  <c r="G119" s="1"/>
  <c r="G115"/>
  <c r="G116" s="1"/>
  <c r="G109"/>
  <c r="G110" s="1"/>
  <c r="G107"/>
  <c r="G108" s="1"/>
  <c r="G105"/>
  <c r="G106" s="1"/>
  <c r="G102"/>
  <c r="G103" s="1"/>
  <c r="G99"/>
  <c r="G100" s="1"/>
  <c r="G96"/>
  <c r="G97" s="1"/>
  <c r="G94"/>
  <c r="G95" s="1"/>
  <c r="G92"/>
  <c r="G93" s="1"/>
  <c r="G90"/>
  <c r="G91" s="1"/>
  <c r="G88"/>
  <c r="G89" s="1"/>
  <c r="G86"/>
  <c r="G87" s="1"/>
  <c r="G84"/>
  <c r="G85" s="1"/>
  <c r="G82"/>
  <c r="G83" s="1"/>
  <c r="G80"/>
  <c r="G81" s="1"/>
  <c r="G78"/>
  <c r="G79" s="1"/>
  <c r="G75"/>
  <c r="G76" s="1"/>
  <c r="G73"/>
  <c r="G74" s="1"/>
  <c r="G71"/>
  <c r="G72" s="1"/>
  <c r="G69"/>
  <c r="G70" s="1"/>
  <c r="G62"/>
  <c r="G63" s="1"/>
  <c r="G60"/>
  <c r="G61" s="1"/>
  <c r="G58"/>
  <c r="G59" s="1"/>
  <c r="G56"/>
  <c r="G57" s="1"/>
  <c r="G53"/>
  <c r="G54" s="1"/>
  <c r="G51"/>
  <c r="G52" s="1"/>
  <c r="G49"/>
  <c r="G50" s="1"/>
  <c r="G47"/>
  <c r="G48" s="1"/>
  <c r="G45"/>
  <c r="G46" s="1"/>
  <c r="G43"/>
  <c r="G44" s="1"/>
  <c r="G41"/>
  <c r="G42" s="1"/>
  <c r="G39"/>
  <c r="G40" s="1"/>
  <c r="G37"/>
  <c r="G38" s="1"/>
  <c r="G35"/>
  <c r="G36" s="1"/>
  <c r="G33"/>
  <c r="G34" s="1"/>
  <c r="G31"/>
  <c r="G32" s="1"/>
  <c r="G29"/>
  <c r="G30" s="1"/>
  <c r="G27"/>
  <c r="G28" s="1"/>
  <c r="G25"/>
  <c r="G26" s="1"/>
  <c r="G23"/>
  <c r="G24" s="1"/>
  <c r="G21"/>
  <c r="G22" s="1"/>
  <c r="G19"/>
  <c r="G20" s="1"/>
  <c r="G17"/>
  <c r="G18" s="1"/>
  <c r="G15"/>
  <c r="G16" s="1"/>
  <c r="G13"/>
  <c r="G14" s="1"/>
  <c r="G11"/>
  <c r="G12" s="1"/>
  <c r="G9"/>
  <c r="G10" s="1"/>
  <c r="G7"/>
  <c r="G8" s="1"/>
  <c r="G5"/>
  <c r="G6" s="1"/>
  <c r="G126" l="1"/>
  <c r="G332" s="1"/>
</calcChain>
</file>

<file path=xl/sharedStrings.xml><?xml version="1.0" encoding="utf-8"?>
<sst xmlns="http://schemas.openxmlformats.org/spreadsheetml/2006/main" count="638" uniqueCount="331">
  <si>
    <t>Наименование медикаментов (международное непатентованное название)</t>
  </si>
  <si>
    <t>Дозировка и формы выпуска</t>
  </si>
  <si>
    <t>Единица измерения</t>
  </si>
  <si>
    <t xml:space="preserve">Цена </t>
  </si>
  <si>
    <t>Кислород медицинский</t>
  </si>
  <si>
    <t>99,5% чистоты, 6,36 м³, 150 кгс/см²</t>
  </si>
  <si>
    <t>бал</t>
  </si>
  <si>
    <t>Трамадол</t>
  </si>
  <si>
    <t xml:space="preserve">раствор для инъекций в ампулах 5%2мл </t>
  </si>
  <si>
    <t>амп</t>
  </si>
  <si>
    <t>Этинилэстрадиол+дезогестрол</t>
  </si>
  <si>
    <t>таблетки, покрытые пленочной оболочкой</t>
  </si>
  <si>
    <t>табл</t>
  </si>
  <si>
    <t>Никотинамид 20 мг, Кокарбоксилаза 50 мг, Цианокобаламин 0,5 мг, Динатрия аденозин трифосфат тригидрат 10 мг</t>
  </si>
  <si>
    <t xml:space="preserve">Лиофилизированный порошок для приготовления  раствора для инъекций, 1 ампула в комплекте с растворителем </t>
  </si>
  <si>
    <t xml:space="preserve">теноксикам </t>
  </si>
  <si>
    <t>Лиофилизированный  порошок для инъекций, 20 мг,1 амп+1 амп растворителя</t>
  </si>
  <si>
    <t>Сыворотка противостолбнячная лошадиная очищенная концентрированная жидкая</t>
  </si>
  <si>
    <t xml:space="preserve">раствор для внутримышечного и подкожного введения в ампулах в комплекте с сывороткой лошадиной очищенной разведенной 1:100 в ампулах  3000МЕ (1 доза) </t>
  </si>
  <si>
    <t>Натрия хлорид 6г,,натрия ацетат 2 г</t>
  </si>
  <si>
    <t>раствор для инфузий во флаконах 400мл</t>
  </si>
  <si>
    <t>фл</t>
  </si>
  <si>
    <t>Натрия хлорид 5 г, калия хлорид 1 г, натрия гидрокарбонат 1 г</t>
  </si>
  <si>
    <t>Натрия хлорид</t>
  </si>
  <si>
    <t xml:space="preserve">раствор для инфузий 0,9% 500мл </t>
  </si>
  <si>
    <t xml:space="preserve">Натрия хлорид </t>
  </si>
  <si>
    <t>раствор для инфузий во флаконе 0,9% 400 мл</t>
  </si>
  <si>
    <t>Натрий хлорид</t>
  </si>
  <si>
    <t>0,9%-250,0</t>
  </si>
  <si>
    <t xml:space="preserve">натрия  хлорид </t>
  </si>
  <si>
    <t>раствор для инфузий 0,9% 200мл</t>
  </si>
  <si>
    <t>Декстроза</t>
  </si>
  <si>
    <t>5% 400мл</t>
  </si>
  <si>
    <t xml:space="preserve">раствор для инфузий 5% 250мл </t>
  </si>
  <si>
    <t>раствор для инфузий 5% 200мл</t>
  </si>
  <si>
    <t>5%-500,0</t>
  </si>
  <si>
    <t>Пантопразол</t>
  </si>
  <si>
    <t>порошок для приготовления раствора для инъекций во флаконе   40мг</t>
  </si>
  <si>
    <t>Алюминия гидроксид-405мг, Магния гидроксид-100мг,Симетикон-125мг</t>
  </si>
  <si>
    <t xml:space="preserve">суспензия во флаконе  300мл </t>
  </si>
  <si>
    <t>Этанол</t>
  </si>
  <si>
    <t>безакцизный</t>
  </si>
  <si>
    <t>литр</t>
  </si>
  <si>
    <t>Интерферон альфа</t>
  </si>
  <si>
    <t>суппозитории ректальные 150000МЕ </t>
  </si>
  <si>
    <t>суппоз</t>
  </si>
  <si>
    <t>Пирацетам</t>
  </si>
  <si>
    <t>раствор для инъекций 20% по 5 мл в ампулах </t>
  </si>
  <si>
    <t>Пиритинол</t>
  </si>
  <si>
    <t>суспензия для приема внутрь 80,5мг/5мл по 200 мл во флаконе </t>
  </si>
  <si>
    <t>Глюкоза безводная, натрия хлорид, калия хлорид, натрия цитрат</t>
  </si>
  <si>
    <t> порошок по 27,9 г порошка в саше пакетах </t>
  </si>
  <si>
    <t>уп</t>
  </si>
  <si>
    <t>Комплекс аминокислот для парентерального питания не менее 14 аминокислот 4% или 5%</t>
  </si>
  <si>
    <t>раствор для инфузий во флаконах 250 мл</t>
  </si>
  <si>
    <t xml:space="preserve">Дианил ПД4 с глюкозой </t>
  </si>
  <si>
    <t xml:space="preserve">раствор для перитонеального диализа 1,36% по 2000 мл </t>
  </si>
  <si>
    <t>флакон</t>
  </si>
  <si>
    <t>I.Реактивы для ИФА</t>
  </si>
  <si>
    <t>Набор реагентов  для  иммуноферментного выявления  HBsAg (одностадийная постановка).</t>
  </si>
  <si>
    <t>1х96</t>
  </si>
  <si>
    <t>набор</t>
  </si>
  <si>
    <t>ИФА - Бруцеллез                                                Набор реагентов  для выявления антител класса G и A  к бруцеллам методом иммуноферментного анализа.</t>
  </si>
  <si>
    <t>Набор реагентов  для иммуноферментного выявления иммуноглобулинов классов G и М к вирусу  гепатита С.</t>
  </si>
  <si>
    <t>Набор реагентов  для выявления антител класса G и A к хламидиям методом иммуноферментного анализа.</t>
  </si>
  <si>
    <t>Тест-система иммуноферментная для одновременного выявления антител к вирусу иммунодефицита человека первого и второго типов (ВИЧ-1 и ВИЧ-2) и антигена р24 ВИЧ-1.</t>
  </si>
  <si>
    <t>192 определения</t>
  </si>
  <si>
    <t>III. Экспресс - диагностика</t>
  </si>
  <si>
    <t>Тест- cистема иммуноферментная  для одновременного выявления антител к вирусам иммунодефицита  человека 1 и 2 типов (ВИЧ-1 и ВИЧ-2), ВИЧ-1 группы О и антигена р24 ВИЧ-1</t>
  </si>
  <si>
    <t xml:space="preserve">Набор реагентов«Одноэтапный иммунохроматографический экспресс тест HBsAg для качественного  определения HBsAg в сыворотке или плазме  человека. </t>
  </si>
  <si>
    <t>экспресс метод Время анализа:  20 минут. В упаковке № 30.</t>
  </si>
  <si>
    <t xml:space="preserve">Набор реагентов«Одноэтапный иммунохроматографический экспресс-тестHCV для качественного  определения специфических антител к вирусу Гепатита С, в цельной крови, плазме или сыворотке человека. </t>
  </si>
  <si>
    <t>экспресс метод . Время анализа: 5~20 минутВ упаковке № 30</t>
  </si>
  <si>
    <t>Набор полосок иммунохроматографических  для одновременного выявления трех наркотических соединений в моче</t>
  </si>
  <si>
    <t>№1</t>
  </si>
  <si>
    <t>шт</t>
  </si>
  <si>
    <t>Наборы реагентов  для клинико-диагностических лабораторий</t>
  </si>
  <si>
    <t>АСТ - 360</t>
  </si>
  <si>
    <t>ручной метод</t>
  </si>
  <si>
    <t>АЛТ- 360</t>
  </si>
  <si>
    <t>Набор реагентов биохимических a-AMYLASE-DIRECT 6x25 ml  +2 +8</t>
  </si>
  <si>
    <t>для работы на биохимических анализаторах</t>
  </si>
  <si>
    <t>Набор реагентов биохимических GLUCOSE 1x500 ml</t>
  </si>
  <si>
    <t>Мочевина ( ферментативно)200 опр</t>
  </si>
  <si>
    <t>Набор реагентов биохимических CHOLESTEROL 1 x 200ml</t>
  </si>
  <si>
    <t>Набор реагентов биохимических CHOLESTEROL 1x500 ml</t>
  </si>
  <si>
    <t>Билирубин 100опр</t>
  </si>
  <si>
    <t xml:space="preserve">Набор реагентов биохимических TRIGLYCERIDES </t>
  </si>
  <si>
    <t>2х250</t>
  </si>
  <si>
    <t>Техпластин с МИЧ</t>
  </si>
  <si>
    <t>100  опр</t>
  </si>
  <si>
    <t xml:space="preserve">Проточный цитофлуориметр </t>
  </si>
  <si>
    <t xml:space="preserve">Набор реагентов  (50 тестов) из комплекта  Проточный цитофлуориметр </t>
  </si>
  <si>
    <t>(50 исследований)</t>
  </si>
  <si>
    <t>Реагенты для определения группы крови</t>
  </si>
  <si>
    <t>Эритротест-Цоликлон Анти Д супер</t>
  </si>
  <si>
    <t>5 мл №1</t>
  </si>
  <si>
    <t>фл.</t>
  </si>
  <si>
    <t>Расходный материал к гематологическим анализаторам Sismex XP 300</t>
  </si>
  <si>
    <t>Дилюент</t>
  </si>
  <si>
    <t>20л</t>
  </si>
  <si>
    <t>кан</t>
  </si>
  <si>
    <t>Гематологический реагент Лизирующий раствор</t>
  </si>
  <si>
    <t xml:space="preserve"> Stromatolyser-WH 500 мл</t>
  </si>
  <si>
    <t>Гематологический реагент Изотонический разбавитель</t>
  </si>
  <si>
    <t xml:space="preserve"> Cellpack 20л</t>
  </si>
  <si>
    <t>Портативный гемоглобинометр HemoCue "Hb 201+"</t>
  </si>
  <si>
    <t>Микрокюветы HemoCue "Hb 201+"</t>
  </si>
  <si>
    <t xml:space="preserve"> 4x50 vial</t>
  </si>
  <si>
    <t xml:space="preserve">РАСХОДНЫЙ МАТЕРИАЛ  К  БАКТЕРИОЛОГИЧЕСКОМУ   АВТОМАТИЧЕСКОМУ  АНАЛИЗАТОРУ BACTEC MGIT-960 </t>
  </si>
  <si>
    <t>245122 BBL TM Mgit TM 7ML tubes- Пробирка 7 мл с модифицированной питательной средой Миддлбрук с флуоресцентным детектором</t>
  </si>
  <si>
    <t>240863 BD MycоPrep Specimen Digestion/Decontaminatio Kit(10х150 мл)-реагент для пробоподготовки и деконтаминации мокроты фосфорный буфер</t>
  </si>
  <si>
    <t>245115 BACTEC TM MGIT (^) PZA medium - Набор реагентов для определения резистентности микобактерий туберкулеза к пиразинамиду</t>
  </si>
  <si>
    <t>Пренатальная Диагностика Для анализатора  AutoDELFIA</t>
  </si>
  <si>
    <t>Набор для количественного определения PAPP-A (Ассоциированного с беременностью протеин А плазмы человека) и свободной бета-субъединицы хорионического гонадотропина человека (свободная бета-ХГЧ) в материнской крови, высушенной на фильтровальной бумаге, с использованием Прибора счетчика лабораторного)</t>
  </si>
  <si>
    <t>Фильтровальный бланки для проведения определений PAPP-A/св. бетаХГЧ</t>
  </si>
  <si>
    <t>Фильтровальный бланки для проведения определений PAPP-A/св. бетаХГЧ для сухой капли крови</t>
  </si>
  <si>
    <t>Нео-тиреотропный гормон с бланками (ТТГ с бланками) в комплекте</t>
  </si>
  <si>
    <t>Реагенты для ПЦР</t>
  </si>
  <si>
    <t xml:space="preserve">Набор реагентов  для количественного определения РНК вируса гепатита С в сыворотке (плазме) крови методом основанным ОТ-ПЦР с гибридационно-флуоресцентной детекцией в режиме реального времени 48 тестов  </t>
  </si>
  <si>
    <t>количественного</t>
  </si>
  <si>
    <t>Аппарат иммунохимический анализатор ARCHITECT i  1000 Sr- набор реагентов и расходных  материалов</t>
  </si>
  <si>
    <t>Антитела к вирусу ГепатитаС, реагент 100 тест</t>
  </si>
  <si>
    <t>Поверхностный a/r вирусагепатита B качественный тест-реагент</t>
  </si>
  <si>
    <t>Сифилис,реагент 100 тест</t>
  </si>
  <si>
    <t>Аппарат Cobas s 201</t>
  </si>
  <si>
    <t>Мультиплексный тест Codas TagScreen MPX  версия 2,0 для использования с системой Cobas s 201 ( 1 тест=6 донации)</t>
  </si>
  <si>
    <t>тест</t>
  </si>
  <si>
    <t>Анализатор Техно</t>
  </si>
  <si>
    <t>Карты для типирования по системе  ABO/RhD обратным методом Для иммуногематологического  исследования с помощью гелевых ID - карт Техно</t>
  </si>
  <si>
    <t>DiaClon ABO/D + Reverse Grouping  60 х 12</t>
  </si>
  <si>
    <t>упак</t>
  </si>
  <si>
    <t>Карты для фенотипирования по системе Rh/К Для иммуногематологического  исследования с помощью гелевых ID - карт Техно</t>
  </si>
  <si>
    <t>DiaClon Rh-Subgroups + K 60 х 12</t>
  </si>
  <si>
    <t>Карты для скрининга антител Liss  Coombs  Для иммуногематологического  исследования с помощью гелевых ID - карт Техно</t>
  </si>
  <si>
    <t>DiaClon 60 x 12</t>
  </si>
  <si>
    <t>Аппарат для оптического подсчета остаточных лейкоцитов в компонентах крови ADAM-rWBC</t>
  </si>
  <si>
    <t>Комплект расходных материалов для аппарат  оптического подсчета остаточных лейкоцитов в компонентах крови   на 50 исследований.</t>
  </si>
  <si>
    <t>50 исследования</t>
  </si>
  <si>
    <t>комплект</t>
  </si>
  <si>
    <t>Расходные материалы  для аппарата МСS +  ( Тромбоцитоферез)</t>
  </si>
  <si>
    <t>Расходные материалы  (Тромбоцитоферез)</t>
  </si>
  <si>
    <t>Расходный материал для  вирусинактивации  "Интерсепт INT-100"</t>
  </si>
  <si>
    <t>Магистраль для инактивации патогенов и лейкоцитов в плазме донора</t>
  </si>
  <si>
    <t>Р Плазма  385-650</t>
  </si>
  <si>
    <t>комплет</t>
  </si>
  <si>
    <t>Расходный материал</t>
  </si>
  <si>
    <t>на аппаратный плазмоферез</t>
  </si>
  <si>
    <t xml:space="preserve">Система вирусинактивации плазмы </t>
  </si>
  <si>
    <t>Магистраль для инактивации патогенов и лейкоцитов в аферезных тромбоцитах донора</t>
  </si>
  <si>
    <t>ST тромбоциты малого объема 255-325</t>
  </si>
  <si>
    <t xml:space="preserve">Пластины  одноразовые для аппарата TSCD </t>
  </si>
  <si>
    <t>ПРОЧИЕ</t>
  </si>
  <si>
    <t>Мешок для забора и хранения крови с фильтром для удаления лейкоцитов из цельной крови до разделения крови на компаненты</t>
  </si>
  <si>
    <t>Фильтрационная система для удаления лейкоцитов из цельной крови</t>
  </si>
  <si>
    <t xml:space="preserve">Марля </t>
  </si>
  <si>
    <t>медицинская 28 г/кв метр</t>
  </si>
  <si>
    <t>м.</t>
  </si>
  <si>
    <t xml:space="preserve">Вата </t>
  </si>
  <si>
    <t>медицинская хирургическая гигроскопическая, нестерильная 100 ,0</t>
  </si>
  <si>
    <t xml:space="preserve">Лейкопластырь             </t>
  </si>
  <si>
    <t xml:space="preserve"> на нетканой основе 2,5смх9,1м 
</t>
  </si>
  <si>
    <t>шт.</t>
  </si>
  <si>
    <t xml:space="preserve"> на нетканой основе 5смх5м</t>
  </si>
  <si>
    <t xml:space="preserve">Бинт гипсовый            </t>
  </si>
  <si>
    <t>20х270</t>
  </si>
  <si>
    <t>Рентген-пленки     синечувствительные</t>
  </si>
  <si>
    <t>18х24  №100</t>
  </si>
  <si>
    <t>Рентген-пленки  синечувствительные</t>
  </si>
  <si>
    <t>24х30 № 100</t>
  </si>
  <si>
    <t>30х40 №100</t>
  </si>
  <si>
    <t xml:space="preserve"> Медицинская Термографическая  пленка</t>
  </si>
  <si>
    <t>35х43  №100</t>
  </si>
  <si>
    <t xml:space="preserve"> МедицинскаяТермографическая пленкаплёнка для маммографии</t>
  </si>
  <si>
    <t>10х12 дюймов (25,4х30,5см) №100</t>
  </si>
  <si>
    <t xml:space="preserve">Шприцы инъекционные однократного применения  3-х компонентные </t>
  </si>
  <si>
    <t>50 мл</t>
  </si>
  <si>
    <t xml:space="preserve">Термометр </t>
  </si>
  <si>
    <t>медицинский ртутный</t>
  </si>
  <si>
    <t>Презервативы</t>
  </si>
  <si>
    <t>Изготовлены из натурального латекса. Прозрачные со смазкой, особой формы с накопителем. Длина - 220 мм. Ширина - 57 мм. Класс 2 б – с повышенной степенью риска</t>
  </si>
  <si>
    <t>Противоаэрозольный респиратор FFP 2, без клапана выдоха</t>
  </si>
  <si>
    <t>Респиратор одобрен NIOSH, соответствие стандарту N95 (эквивалент европейского стандарта EN 149:2001 - класс защиты FFP2). четырехслойный в форме "утиный клюв", на резинках. Размеры: Ширина: 26 см, Высота: 9 см, Носовая деталь: 14 см. Эластичная лента: 23.5 см.  Состав: полипропилен, полиэфир, полиэтилен, полиуретан, алюминий (проволока наносника), противожидкостный слой (пленка LONCET): 100% полиэтилен, гофрированный выпуклыми рельефными элементами, перфорированными на вершине, плотность не менее 300 элементов на кв.см; дельта "Р" (перепад давления на вдохе или выдохе между наружной и внутренней поверхностью) менее 5 мм вод.ст./см2;     не содержит натурального латекса, без стекловолокна; PFE (эффективность фильтрации частиц 0,1 мирон) - 99.7%, BFE (эффективность фильтрации бактерий) - 99% на скорости возд.потока не менее 80 литров/минуту; ASTM 1862, уровень сопротивления просачиванию - 160 мм Hg.</t>
  </si>
  <si>
    <t>Шапочка</t>
  </si>
  <si>
    <t xml:space="preserve">Тонометр с фонендоскопом </t>
  </si>
  <si>
    <t>механический взрослый</t>
  </si>
  <si>
    <t xml:space="preserve">Комбинированные самоклеющиеся пакеты для стерилизации </t>
  </si>
  <si>
    <t>90ммх260мм</t>
  </si>
  <si>
    <t xml:space="preserve">Индикаторы паровой стерилизации </t>
  </si>
  <si>
    <t>на 132 град.№1000</t>
  </si>
  <si>
    <t>на 180 град.№1000</t>
  </si>
  <si>
    <t>Перекись водорода</t>
  </si>
  <si>
    <t>6% - 400,0</t>
  </si>
  <si>
    <t>флак.</t>
  </si>
  <si>
    <t xml:space="preserve">Фурациллин </t>
  </si>
  <si>
    <t>1:5000-400,0</t>
  </si>
  <si>
    <t>Мед.инструментарий,ИМН для одноразового использования</t>
  </si>
  <si>
    <t xml:space="preserve">Игла для спинальной анестезии (тип Квинке), однократного применения, стерильная размерами: </t>
  </si>
  <si>
    <t>25G90 мм); 26G(90мм); 27G(90 мм); 28G(90 мм);</t>
  </si>
  <si>
    <t>Набор для эпидуральной анестезии</t>
  </si>
  <si>
    <t>(малый) № 16,17,18 В комплекте А) Эпидуральный катетер Б) Игла Туохи В) Шприц сопротивления 10мл</t>
  </si>
  <si>
    <t xml:space="preserve">Наборы одноканальные для подключичной катеризации одноразовые </t>
  </si>
  <si>
    <t>F5-8</t>
  </si>
  <si>
    <t xml:space="preserve">Наборы одноканальные для подключичной катеризаций одноразовые, детские </t>
  </si>
  <si>
    <t>F2-3</t>
  </si>
  <si>
    <t>ВМС</t>
  </si>
  <si>
    <t>Скальпель</t>
  </si>
  <si>
    <t xml:space="preserve"> с защитой на лезвии из углеродистой стали, одноразовый стерильный </t>
  </si>
  <si>
    <t xml:space="preserve">перчатки хирургические нестерильные </t>
  </si>
  <si>
    <t>пар</t>
  </si>
  <si>
    <t xml:space="preserve">система однор для инфузий </t>
  </si>
  <si>
    <t>шприц 10,0 3-х компонентный</t>
  </si>
  <si>
    <t>шприц 20,0 3-х компонентный</t>
  </si>
  <si>
    <t>шприц 5,0  3-х компонентный</t>
  </si>
  <si>
    <t>Канюля аспирационнаяи для забора иинъекции лекарственных средств из мультидозных флаконов со встроенным клапаном</t>
  </si>
  <si>
    <t>стерильная одноразовая</t>
  </si>
  <si>
    <t xml:space="preserve">Контур дыхательный </t>
  </si>
  <si>
    <t>Контур дыхательный анестезиологический 1,6м с двумя влагосборн. и доп. шлангом 0,8м</t>
  </si>
  <si>
    <t>Неокат 2Fr (Эпикутанно-кавальный катетер) линия размером 24 Вигон</t>
  </si>
  <si>
    <t>Периферически вводимый центральный венозный катетер 2 Fr, 24 G (набор). Состав набора:1 полностью рентгеноконтрастный силиконовый катетер дл длительного венозного доступа, с маркировкой по всей длине через каждый сантиметр, имеет отдельные метки каждый 1 см от дистального конца. На дистальном конце катетера имеетя черная отметка, позволяющая убедиться в том, что катетермизвлечен полностью. Длина катетера 30 см., диаметр 0,3 мм/0,6 мм. Обеспечивает поток 5,0 мл/ мин, объем заполнения 0,12 мл.  Easy-Lock коннектор для снятия иглы-интродьюсера после введения катетра, с встроенной полиуретановой удлинительной трубкой (10 см), с крылышками для удобной фиксации и скользящим зажимом для временного прекращенного инфузии.1 интродьюсер в виде иглы "бабочки", диаметр 1,0 мм (19G), длина 27 мм.1 измерительная лента.В упаковке 30 наборов.</t>
  </si>
  <si>
    <t>Дезсредства</t>
  </si>
  <si>
    <t>полигексаметиленбигуанидина гидрохлорид 0,90 – 1,10 %, а также функциональные добавки (в том числе пантенол, витамины А и Е). рН 10% водного раствора средства – 5,0 – 8,5.</t>
  </si>
  <si>
    <t xml:space="preserve">1 литр   </t>
  </si>
  <si>
    <t>1,3-дихлор-5,5-диметилгидантоин – 2,0 %, дигидрат натриевой соли дихлоризоциануровой кислоты – 97,8 %</t>
  </si>
  <si>
    <t xml:space="preserve">№ 375 </t>
  </si>
  <si>
    <t>банка</t>
  </si>
  <si>
    <t>2,4,4-трихлоро-2-гидроксидифенил эфир (триклозан) - 0,25%, также функциональные добавки, увлажняющие и ухаживающие за кожей компоненты, рН 10% водного раствора -5,0 ± 8,5%.</t>
  </si>
  <si>
    <t>Средство должно содержать ЧАС не менее 0,15%, (алкилдиметилбензиламмоний хлорид не менее 0,075% и дидецилдиметиламмоний хлорид не менее 0,075%), полигексаметиленгуанидин гидрохлорид не более 0,1%, очищенный этиловый спирт не менее 70%, а так же смягчающие кожу компоненты. Флакон объемом не менее 1,0.</t>
  </si>
  <si>
    <t xml:space="preserve">1 литр  </t>
  </si>
  <si>
    <t xml:space="preserve"> н-пропанол не  менее – 55 %, изопропанол не менее – 10 %, гексадецилтриметиламмония хлорид не менее – 0,1 %, функциональные добавки. .  Средство должно обладатьобладает пролонгированным действием до 3-х часов. Флакон объемом не менее 1,0 л. </t>
  </si>
  <si>
    <t>1 литр</t>
  </si>
  <si>
    <t>№500 таб</t>
  </si>
  <si>
    <t>Средство должно представлять собой бесцветную жидкость с характерным запахом спирта. В качестве действующих веществ должно содержать н-пропанол - не менее 53%, дидецилдиметиламмония хлорид - не более 0,2 %.  Флакон объемом не менее 0,75 л</t>
  </si>
  <si>
    <t>0,75литр</t>
  </si>
  <si>
    <t>флакон с распылителем</t>
  </si>
  <si>
    <t xml:space="preserve">1 л </t>
  </si>
  <si>
    <t>Средство должно представлять собой прозрачную жидкость от бесцветной до желтого цвета со специфическим запахом. Должно содержать в своем составе в качестве действующих веществ алкилбензилдиметиламмония хлорид - не менее 5,15%,  дидецилдиметиламмония хлорид - не менее 5,15 %, N-[4’-{[диметил(додецил)аммонио]метил}[1,1’-бифенил]-4-илметил]-N,N-диметил-N-додециламмониядихлорид – не менее 0,1 %, глутаровый альдегид – не менее 7 %, глиоксаль - не менее 3%, а также воду и функциональные компоненты. Флакон объемом не менее 1,0 л.</t>
  </si>
  <si>
    <t xml:space="preserve">1 л   </t>
  </si>
  <si>
    <t>трихлоризоциануровая кислота или дихлоризоцианурат натрия</t>
  </si>
  <si>
    <t xml:space="preserve">порошок </t>
  </si>
  <si>
    <t>кг</t>
  </si>
  <si>
    <t>Салфетки одноразовые дезинфицирующие, белые, прочные в рулоне однократного применения из нетканого материала.В качестве пропиточного состав: дезинфицирующий раствор,прозрачный,бесцветный,содержит:н-пропанола-30 г, 2-пропанола-15г,этанола10г,а также вспомогательные компоненты,в том числе 0,05г дидецилметил-н-пропионат,0,02г, алкиламингуанидинацетат, рн средства-7,83</t>
  </si>
  <si>
    <t xml:space="preserve">150 штук </t>
  </si>
  <si>
    <t>упаковка</t>
  </si>
  <si>
    <t>Набор для цитогенетического исследования</t>
  </si>
  <si>
    <t>Картридж Xpert MTB/RIF</t>
  </si>
  <si>
    <t>G-Xpert №10</t>
  </si>
  <si>
    <t>картр</t>
  </si>
  <si>
    <t>Стент коронарный с лекарственным покрытием</t>
  </si>
  <si>
    <t>Коронарный стент. Материал стента кобальт-хром  L- 605, с лекарственным покрытием сиролимус/пробукол. Дизайн ячейки стентаоткрытая. Технология  покритиястента 50% сиролимус и 50 % пробукол, без полимера, концентрация лекарственного вещества  1,2 µm /кв.мм, проксимальный шафт с тефлоновым покрытием 1,9 F,  дистальныйшафт полиамид 2,5 F, Входной профиль системы доставки не более 0.016”                 номинальное давление 10 атм, давление разрыва 18 атм, Кроссинг профиль стента – 0,031” – 0,037” (0,79мм – 0,93 мм) Наличие размеров: диаметр 2,00, 2,25, 2,50, 2,75, 3,00, 3,50, 4,00 мм длины 8/9 мм, 13/14 мм, 16 мм, 19 мм, 24 мм, 27 мм, 32 мм</t>
  </si>
  <si>
    <t>Стент изготовлен из композитного материала (кобальтового сплава). Дизайн стента выполнен на основе непрерывной синусоидной технологии– спиральное U-соединение коронообразных модулей с помощью точечной лазерной спайки. Наличие платиево иридиевых маркеров. Наличие ренгенконтрасной проволки в стенте для лучшей визуализации. Дизайн ячейки стента- полуоткрытый, оптимальный размер ячейки для доступа в боковые ветви. Система доставки состоит из баллонорасширяемого интракоронарного стента, предварительно установленного на систему с рабочей длиной катетера 140 см. Система доставки совместима с проводниками с максимальным внешним диаметром 0,36 мм (0,014 дюйма) и с проводниковыми катетерами с минимальным внутренним диаметром 1,42 мм (5 French / 0,056 дюйма). Наличие биосовместимого гидрофильного трёхкомпонентного полимера. Размеры: длина стента (мм) 8, 12, 15, 18, 22, 26, 30, 34, 38; диаметр стента (мм) 2.00, 2.25, 2.50, 2.75, 3.00, 3.50, 4.00, 4.50, 5.00.</t>
  </si>
  <si>
    <t>Коронарный стент с лекарственным покрытием на основе высоколипофильного цитостатика.
Назначение
Для проведения стентирования коронарных артерий.
 Основные функциональные требования, технические характеристики
 Возможность выбора диаметра стента  2,25; 2,5; 2,75; 3,0; 3,25; 3,5; 4,0 мм.
Широкого диапазона длины стента 8,11, 14, 18, 24, 28, 33, 36 мм.
Лекарственное покрытие с высоколипофильным цитостатиком.
Биодеградируемое покрытияе включающего лекарственное вещество на основе полилактонной кислоты. 
Покрытие только на внешней поверхности стента.
Полное высвобождения лекарственного вещества и разрушения полимерного покрытия в течение 6-9 мес.
Материал стента на основе стали L316
Срок годности не менее 24 месяцев.
Толщина стенки стента не более 0,0047” 
Кроссинг профиля для стента диаметром 3 мм не более 0,045”
Содержание лекарственного вещества не менее 15,6 мкг/мм длинны стента.
Гидрофильное покрытие на дистальной части системы доставки.
Входной профиль системы доставки не менее 0,018”
Расчетное давление разрыва  16 АТМ для стентов диаметром 2,25-3,25 мм; 14 АТМ для диаметров 3,5-4,0 мм. Номинальное давление не выше 6 ATM.
Система доставки с трехлепестковым балонном для всех диаметров и длин.
Возможность выбора коронарного бифуркационного стента с биодеградируемым полимером и липофильным цитостатиком конической формы, размерами 3х6мм, 3,5х6,5 мм.
Размеры по заявке заказчика.</t>
  </si>
  <si>
    <t>Коронарный платино-хромовый стент с лекарственным покрытием (семейство лимусов). На монорельсовой системе, совместимый с проводником 0.014'' и проводниковым катетером 6F, 7F, 8F. Номинальное давление - не менее 12 атм. Предельное давление - не менее 18 атм. Профиль кончика баллона доставляющей системы стента - не более 0,017". Диаметры стента: 2.25 мм, 2.50 мм, 2.75 мм, 3.00 мм, 3.50 мм, 4.00 мм. Длина: 8 мм, 12 мм, 16 мм, 20 мм, 24 мм, 28 мм, 32 мм, 38 мм. Толщина балки стента 0,0032in (0,081 мм).  Конформное покрытие из полимерного носителя, загруженного с 100 мкг / см лекарственного вещества, нанесенного на стент с максимально номинальным содержанием лекарства 243,0 мкг на стент по величине. Рабочая длина баллонного катетера, на котором смонтирован стент - не менее 144 см. Проксимальная часть шафта покрыта тонкой полимерной оплеткой. Внутренняя часть шафта состоит из двух сегментов - максимального гибкого дистального сегмента и максимально жесткого проксимального сегмента. Длина кончика баллона доставляющей системы - 1.75 мм. 5-ти лепестковая технология укладки баллона. Рентгенконтрастные маркеры из платино-иридиевого сплава. Размеры: диаметр - 2.25, 2.50, 2.75, 3.00, 3.50, 4.00 мм; длина - 8, 12, 16, 20, 24, 28, 32, 38 мм; Размеры по заявке заказчика.</t>
  </si>
  <si>
    <t>Стент коронарный с  лекарственным покрытием</t>
  </si>
  <si>
    <t xml:space="preserve">Коронарный стент с лекарственным покрытием на основе высоколипофильного цитостатика. Назначение Для проведения стентирования коронарных артерий. Основные функциональные требования, технические характеристики Возможность выбора диаметра стента  2,25; 2,5; 2,75; 3,0; 3,5; 4,0 мм. Широкого диапазона длины стента 8,11, 14, 18, 24, 28, 33, 36 мм. Лекарственное покрытие с высоколипофильным цитостатиком.
Биодеградируемое покрытияе включающего лекарственное вещество на основе полилактонной кислоты. Покрытие только на внешней поверхности стента.
Полное высвобождения лекарственного вещества и разрушения полимерного покрытия в течение 6-9 мес. Материал стента на основе стали L316
Дизайн балок – гофрированные кольца, дизайн ячеек – quadrature link с s-образными коннекторами. Толщина стенки стента не более 0,0047” 
Поперечный профиль стента не более 0,045” Кроссинг профиля для стента диаметром 3 мм не более 0,045”
Содержание лекарственного вещества не менее 15,6 мкг/мм длинны стента. Входной профиль стента в стеноз – не более 0,016”
Входной профиль системы доставки не менее 0,018” Расчетное давление разрыва  16 АТМ для стентов диаметром 2,25-3,00 мм; 14 АТМ для диаметров 3,5-4,0 мм. Номинальное давление не выше 6 ATM. Система доставки с трехлепестковым балонном для всех диаметров и длин.
Рабочая длина шахты – не более 142 см Гидрофильное покрытие на дистальной части системы доставки.
Размеры по заявке заказчика </t>
  </si>
  <si>
    <t>Катетер баллонный коронарный для предилятации</t>
  </si>
  <si>
    <t>Индефлятор аналоговый в комплекте с иглой, торк девайсом и гемостатическим клапаном (типа клик</t>
  </si>
  <si>
    <t>проводниковые катетеры</t>
  </si>
  <si>
    <t xml:space="preserve">Различная жесткость у проксимальной, средней и дистальной части проводникового катетера. Наличие размеров: 6, 7,  8, Fr. Материал катетера: гидрофильное покрытие, – наружный слой – нейлон, средняя часть – уникальная двойная оплетка Shinka, внутренний слой – PTFE (политетрафторэтилен), дистальный кончик рентгенконтрастный, у основания протектор соединителя с просветами. Наличие атравматичного кончика. Наличие боковых отверстий, Наличие укороченных кончиков. Большой внутренний просвет:  для катетера 6Fr - не более 0,070", для катетера 7Fr - не более 0,081", для катетера 8Fr - не более 0,090", длина 100см.  Наличие атравматичного кончика. Наличие боковых отверстий, Наличие укороченных кончиков.    </t>
  </si>
  <si>
    <t>Коронарные проводники</t>
  </si>
  <si>
    <t xml:space="preserve">Универсальные коронарные проводник для ангиопластики и стентирования.
Диаметр: не более 0,014" (0,3556 мм)
Наличие длин, см: 180-190 см
Материал сердечника: наличие нержавеющая сталь, 
Тип сердечника: Технология изготовления «composite core» наличие однокомпонентный из стали и дублирующий, идущий параллельно витой микросердечник из стальных проволок.
Передача вращения наличие 1:1
Усиление, необходимое для изгиба дистальной части проводника 0.5. 0,7 г.
Дистальная рентгенокотрастная спираль, длиной: 3 см
Проксимальная спираль из нержавеющей стали, длиной: 15- 25 см
Покрытие проксимальной спирали: наличие PTFE
Наличие дублирующей (внутренней) оплетки сердечника.
Возможность удлинения до: не менее 300 см
Варианты покрытия дистальной части: наличие гидрофильное.
Варианты поддержки: наличие стандартная и дополнительная
Варианты дистального кончика: наличие прямой и J
Возможность использования многократно во время одной операции- для обеспечения доступа к сосудам, имеющим различные анатомические характеристики, для прохождения зон поражения, включая субтотальные стенозы, а так же для доставки инструментов- коронарных баллонов и стентов.
Срок хранения с момента производства, мес.: не менее 24
</t>
  </si>
  <si>
    <t xml:space="preserve">Индивидуальный процедурный комплект </t>
  </si>
  <si>
    <t>Диагностические катетеры</t>
  </si>
  <si>
    <t xml:space="preserve">Катетеры ангиографические 
Длина 100;110 см. Диаметр не менее 4,2F; 5F; 6F. Формы  для  ангиографии JL, JR, AL, AR, IM, MP, Tiger и Mitsudo. Материал катетера: внешний слой - полиуретан с покрытием полиамидом; средний слой - двойное металлическое армирование, внутренний слой - полиуретан. Дистальный конец из полиуретана без армирования. Совместимость с  проводниками c диаметром не более 0.038".  Внутренний  просвет при наружном диаметре катетера 4,2F не более 0,040" (1,03 мм). Внутренний  просвет при наружном диаметре катетера 5,2F не более 0,050" (1,27 мм). Внутренний  просвет при наружном диаметре катетера 6F не более 0,051" (1,3 мм). Максимальное давление для катетера с наружным диаметром 4,2F не более 1050 psi. Максимальное давление для катетера с наружным диаметром 5,2F и 6F не более 1200 psi. Упаковка - индивидуальная стерильная. </t>
  </si>
  <si>
    <t>Интродьюсер трансрадиальный</t>
  </si>
  <si>
    <t>Интродьюсер для трансрадиального доступа Основные требования к товару. Назначение для обеспечения доступа в сосуд. Основные функциональные требования, технические характеристики Возможность выбора диаметра 4, 5, 6 Fr. Возможность выбора длины интродьюсеров длиной  7, 10 см.  Возможность выбора интродьюсеров с ренгенконтрастной меткой. Возможность выбора цветовой кодировки диаметра интродьюсера. Возможность выбора двухслойной стенки, с внешним слоем из ETFE. Возможность выбора в комплекте дилятатора, гемостатического клапана.  Наличие защитного механизма на дилятаторе, препятствующего самопроизвольному открытию. Возможность выбора интродьюсеров с гидрофильным покрытием.  Наличие интродьюсеров с иглой в комплекте  Наличие возможности выбора комплекта интродьюсера с металлической иглой или иглой-катетером. Возможность выбора педиатрических наборов.    Наличие выбора диаметра прямого, стального мини проводника: 0,018", 0,021",0,025". Длина прямого, стального мини проводника 45см. Игла 20Gx 38мм (для мини проводника 0,025"), игла 22Gx 38мм (для мини проводника 0,018").</t>
  </si>
  <si>
    <t>Оксигенатор мембранный половолоконный с интегрированным артериальным фильтром в комплекте с принадлежностями</t>
  </si>
  <si>
    <t>Индивидуальный процедурный комплект для кардиохирургических операций</t>
  </si>
  <si>
    <t>Одноразовый контур неонатальный с влагосборником, линией нагрева, 180 см. 10 мм. С линией нагрева, влагосборник на линии выхода. В комплекте трубка для закиси азота. Для аппаратов Fabian nCPAP и Fabian HFO и других аппаратов ИВЛ.</t>
  </si>
  <si>
    <t>Одноразовый гофрированный неонатальный контур с влагосборником и линией нагрева. Длина 180 см, 10 мм, с линией нагрева, влагосборник на линии выдоха. В комплекте трубка проксимального давления. Удлинительная линия для инкубатора (0,4 м, выходы 10F-10M). Комплект переходников (8,5М-8,5М; 22М-22F – 2 шт.; 22М-22М; 10F-15F – 2 шт.; 22F-15F).</t>
  </si>
  <si>
    <t>Контур дыхательный неонатальный 10мм, Flextube 1,6 м,</t>
  </si>
  <si>
    <t>Контур дыхательный неонатальный  для соединения пациента с  аппаратами ИВЛ для взрослых, оснащёнными педиатрическими модулями. Внутренний диаметр шлангов 10мм, длина шлангов вдоха/выдоха  фиксированная 1,6м,  материал шлангов гофрированный не конфигурируемый шланг  с проводом обогрева в канале вдоха , с встроенным в жестком соединителе (22F на камеру увлажнителя) электроразъёмом, с двойной контактной группой и направляющим приливом, с портами 7,6мм на Y-образном жестком угловом соединителе на пациента и в канале вдоха, с  герметизирующими "not  loosing" заглушками, снабжённом внутренней тест- защитной заглушкой, с разборным самогерметизирующимся влагосборником, клапан влагосборника пружинный шариковый,  обеспечивающий герметизацию воздушного канала при любом положении влагосборника, c  соединителем 22F подсоединения к аппарату, с дополнительным шлангом 0,4м c соединителями  22F,  комплектом принадлежностей в составе:жесткий соединитель 22М-22М/15F 1 штуки, соединитель 15М -8,5F, Материал: ПВХ, полипропилен, эластомер. Упаковка: индивидуальная, стерильная, 15 шт. Срок годности (срок гарантии): 5 лет от даты изготовления. 6091850</t>
  </si>
  <si>
    <t>Дыхательный контур реанимационный для новорожденных с обогревом для назального СРАР, длина фиксированная 1,6м гофрированный не конфигурируемый, дополнительный шланг 0,8м, удлинённый</t>
  </si>
  <si>
    <t xml:space="preserve">Дыхательный контур реанимационный для новорожденных с обогревом для назального СРАР. Дыхательный контур nFlow однолинейный, общая фиксированная длина 1,6м состоит из гофрированного шланга с обогревом диаметром 15мм, длина фиксированная 1,2 м, шланг гофрированный не конфигурируемый, переходящим в трубку диаметром 6мм длиной 0,3м, подводящей поток к универсальному генератору СРАР. Провод обогрева  спиральный (витой),  примыкающий к внутренним стенкам для равномерного прогрева. Разъём питания провода обогрева - двойная контактная группа с направляющим приливом, вмонтирован в жесткий соединитель 22F на камеру увлажнения увлажнителя. Соединитель имет температурный порт 7,6мм с невыпадающей герметизирующей вставкой. Аналогичный температурный порт располагается на дистальном конце гофрированного шланга. Универсальный генератор  СРАР - генератор с переменным потоком - схемой разобщения инспираторного и экспираторного потоков имеет патрубки: подключения магистрали свежего потока (инспираторный поток), патрубок отвода газов (экспираторный поток) с отводящим шлангом растягивающимся SuperSet диаметром 10мм длиной 0,8 м и патрубок подключения линии мониторинга давления с подключённой линией длиной 1, 6м с стыковочным разъемом к аппаратуре "вставляемый Луер лок". К универсальному генератору может подключаться  назальная канюля или назальная маска.  Посадочное место для канюли или маски - прямоугольная ниша 12*17мм. В нижней части генератора закреплены две подвязки длиной 14 см для фиксации генератора через отверстия шапочки.  В комплект контура входят: гофрированный  дополнительный дыхательный шланг длиной 0,8м для включения в контур камеры увлажнения; ленточный имеритель окружности головы для выбора шапочки с цветовой маркировкой размера и круглый шаблон для подбора размера канюди или маски. Материал: полиэтилен, полипропилен, хлопок, силикон. Упаковка: индивидуальная, клинически чистая, 12шт. Срок годности (срок гарантии): 3 года от даты изготовления.  </t>
  </si>
  <si>
    <t>Одноразовая самозаполняющаяся камера увлажнителя</t>
  </si>
  <si>
    <t xml:space="preserve">Увлажнитель-камера увлажнения для увлажнителей F&amp;P. Для активного  подогрева и увлажнения газов, подаваемых пациенту в процессе искусственной вентиляции лёгких с функцией автоматического заполнения. Рабочий объём 350мл (эффективный объём 50-300мл), применима при давлении до 180см Н2О и потоке до 140л/мин. Прозрачный корпус - камера с антипригарным покрытием днища, с двумя вход/выход соединительными коннекторами 22м, с градуировкой минимум/максимум, с двухступенчатым поплавковым клапаном дозирования, с системой  устройств ламинирования потока, с поплавком  уровня, с продольноармированным шлангом подачи жидкости с иглой (с предохранительным колпачком). и портом выравнивания давления. Материалы: полипропилен, полиэтилен, аллюминий.Упаковка индивидуальная, клинически чистая, 30шт. Срок годности (срок гарантии):  5 лет от даты изготовления.    </t>
  </si>
  <si>
    <t xml:space="preserve">Ножка бедренная </t>
  </si>
  <si>
    <t xml:space="preserve">Головка бедренная </t>
  </si>
  <si>
    <t>Сумма</t>
  </si>
  <si>
    <t>Количество</t>
  </si>
  <si>
    <t>ИТОГО:</t>
  </si>
  <si>
    <t>Состав :
1.Перчатки хирургические №7 – 1 пара;
2.Перчатки хирургические №7,5 – 1 пара;
3.Зажим медицинский – 1 шт;
4.Скальпель хирургический №11 – 1 шт;
5.Чаша 250 мл – 2 шт;
6.Чаша для хранения проводника 2500 мл – 1 шт;
7.Диагностический проводник 0,035*180 см  - 1 шт;
8. Игла пункционная 18 G – 1 шт;
9. Шприц 5 мл (Luer) – 2 шт;
10. Шприц 10 мл (Luer) с иглой 23G – 3 шт;
11. Шприц 20 мл (Luer) – 1 шт; 12. Шприц 20 мл (Luer Lock) – 1 шт;
13.Халат хирургический XL усиленный – 1 шт;
14. Халат хирургический L усиленный – 1 шт;
15. Простыня 180*137 см – 1 шт;
16. Простыня 150*250 см – 1 шт;
17. Ангиопростыня 280*330 см с четырьмя отверстиями, двумя прозрачными краями – 1 шт;
18. Покрытие для аппарата 100*100 см  - 1 шт.
19. Покрытие для аппарата 100*120 см - 1 шт;
20. Марлевые тампоны 10*10 см – 30 шт;
21. Поднос прямоугольный – 1 шт</t>
  </si>
  <si>
    <t>Шапочка-берет изготовлена из гидрофобного материала плотностью 13-15 из полипропиленовых волокон с 2-хслойной структурой - полипропиленовое полотно «спанбонд».
Одноразовая стерильная</t>
  </si>
  <si>
    <t xml:space="preserve">Набор для амплификации части ДНК микобактерии- ген rpoB устойчивого к рифампицину посредством использования полимеразной цепной реакции (ПЦР). Используется совместно с INNO-LiPA Rif. </t>
  </si>
  <si>
    <t>одноразовая c иглой 21Gx1 1/2 (0,8х40мм)</t>
  </si>
  <si>
    <t>Катетер баллонный на системе быстрой смены (RX), имеющий способность номинального давления 8АТМ, давление разрыва 14 АТМ. Прочность - 10 циклов инфляции-дефляции без повреждения баллона Материал баллона - ультраслим. Имеющий низкий профиль. Имеются устройства в баллонах диаметром 1.5 - 4.0мм, а также в баллонах длиной 6 - 30мм. Полезная длина катетера 142см.  Рентгеноконтрастные платиново иридиевые  баллонные маркеры обеспечивают точное размещение, для диаметра 1,5 - 1маркер, для диаметров 2,00-4,00 - 2маркера. На шафте имеются маркеры для методов плечевого и бедренного доступа. Проксимальная часть катетера включает в себя гипотрубку (тело катетера) из нержавеющей стали 304 с ПТФЭ покрытием и жесткую проволоку из нержавеющей стали 304V. Технология укладки баллона 2 лепестка при Ø 1,5mm, 3 лепестка при Ø 2,00-3,5mm, 5 лепестков при Ø 3,75-4,00mm. Диаметр кончика баллонного катетера – 0.016.  Наличие размеров диаметром (мм) 1.50, 2.00, 2.25, 2.50, 2.75, 3.00, 3.25, 3.50, 3.75, 4.00 и длиной (мм) 6, 10, 12, 15, 20, 25, 30. Покрытие селективное дюра-Трак. Диаметр шафта при диаметре 1,5; 2,0; 2,25; 2,5; 2,75; 3,0; 3,25; 3,5 - проксимальный отдел 0,69мм(2,1F), дистальный отдел 0,84мм(2,5F); диаметр 3,75;4,0 - проксимальный отдел 0,69(2,1F), дистальный отдел 0,91мм(2,7F).</t>
  </si>
  <si>
    <t xml:space="preserve">Шприц-манометр для раздувания/сдувания баллона, шкала давления  на 20 или 30 атм. на выбор заказчика. Люминисцентные шкалы давления легко читаются в условиях плохого освещения . Калибровка с точностью до +/ - 3% шкалы деления, диапазон 20 атм./бар и 30 атм./ бар. Рукоятка пистолетного типа, удобно держать как в правой,так и в левой руке, а механизм нажатия удобен в использовании для любого человека. . Шприц объемом 20 см 3 быстро создает отрицательное давление для увеличения скорости откачки.
</t>
  </si>
  <si>
    <t xml:space="preserve">Система счетверенных контейнеров  600/600/600/600 со встроенным фильтром для удаления лейкоцитов из эритроцитарной массы, типа RCC с антикоагулянтом CPD/SAGM, иглой размером 16 G, мешком для отбора проб, адаптером для вакуумных пробирок и протектором иглы для венепункции.  Конфигурация контейнеров T&amp;B, которая используется для автоматического плазмаэкстрактора . Выход трубок из основного мешка вверх и вниз, что позволяет одновременно переводить и плазму, и эритроциты. Предназначена для забора 450мл. крови и приготовления ЛТС, плазмы и лейкофильтрованной эритроцитарной взвеси . Стерильная однократного применения . Контейнеры с конфигурацией T&amp;B изготовлены из ПВХ, округлой формы, что позволяет получение высокого выхода компонентов крови при центрифугировании, с боковой прорезью для опытной трубки и с прорезью для подвешивания в автоматических фракционаторах. Каждый контейнер пронумерован (1; 2; 3; 4) и имеет 2 трансфузионных порта для спайк-соединения. Контейнер №1 для сбора цельной крови с антикоагулянтом CPD (63ml), объем – 600мл; контейнер №2 для хранения эритроцитарной взвеси с ресуспендирующим раствором SAGM (100ml) - 600мл; контейнер №3 промежуточный для эритроцитарной массы, объем - 600мл; контейнер №4 для хранения плазмы, объем – 600мл. Мягкие, гибкие магистрали из ПВХ, противостоящие перекручиванию. Длина донорской магистрали–1155мм; длина магистрали между контейнером №1 и №4 – 570мм; длина магистрали между контейнером №1 и №3 – 400мм; длина магистрали между контейнером №3 и лейкоцитарным фильтром – 275мм; длина магистрали между лейкоцитарным фильтром и контейнером №2 – 740мм. На магистрали между лейкоцитарным фильтром и контейнером №2 имеется сигментная маркировка.
 Пластифицированная этикетка из ПВХ/Баркод соответствует ISBT128B, защищенная от внешних воздействий и с возможностью нанесения надписи, размер 107х100мм. Закрытая система стерильная, апирогенная, однократного применения, стерилизована паром. Содержит DENP. Не содержит латекс. Система оснащена мешком для отбора проб  – 50мл, адаптером для вакуумных пробирок  и протектером иглы для венепункции .
Один лейкоцитарный фильтр - для удаления лейкоцитов из эритроцитарной массы. Фильтрующий материал - нетканое полиэфирное волокно, созданное по технологии аэродинамического распыления расплава, с неионогенным покрытием поверхности волокна с формированием микрофибр. Электро-нейтральный материал с высокой биосовместимостью. Поверхность фильтра изготовлена из антистатических материалов. Не требует предварительного смачивания мембраны физиологическим раствором. Без ограничения гематокрита фильтруемой крови. Удаление лейкоцитов на 99,99%. Остаточное количество лейкоцитов в дозе эритроцитов менее 0,1х106  Выход эритроцитов эритроцитов более 90%. Удаление нитей фибрина и микроагрегатов (более 4 мкм) 100%. Не активирует противовоспалительные цитокины: интерлейкин-1β(IL-1β), туморонекротический фактор(TNFα). Механизм фильтрации: механический, адгезивный. Время фильтрации менее 30 минут. Форма фильтра: овальная, что минимизирует потери клеток. Оболочка фильтра мягкая и прозрачная, которая позволяет визуально контролировать процесс фильтрации и степень опорожнения фильтра от крови после окончания процедуры ее фильтрации, а также снижается вероятность поломки во время центрифугирования, транспортировки или хранения. Отсутствует необходимость в удалении воздуха после фильтрации.
Игла: Трехсторонняя, коническая игла 16G с силиконизированной, сверхтонкой стенкой и острой иглой для плавного безболезненного прокола и высокой скорости потока крови. С черной индикаторной меткой на втулке для легкого определения расположения среза иглы и того, что колпачок не снимался ранее. Игла защищенная, со специальным поворачивающимся колпачком и протектором безопасности .
Количество фильтруемых доз: одна. Срок хранения отфильтрованной эритроцитарной взвеси до 42 дней.
Срок годности 2 года после стерилизации изделия. Каждая система упаковывается в индивидуальную прозрачную полиэтиленовую упаковку.
</t>
  </si>
  <si>
    <t xml:space="preserve">Система контейнеров и фильтров для удаления лейкоцитов из дозы эритроцитарной массы или эритроцитарной взвеси, с объемом контейнера 600мл., полимерной иглой с защитным прозрачным колпачком. Стерильная однократного применения.  
Контейнер для трансфузии округлой формы, с боковой прорезью для опытной трубки и с прорезью для подвешивания в стационарных штативах. Контейнер имеет 2 трансфузионных порта для спайк-соединения. Мягкие, гибкие магистрали из ПВХ, противостоящие перекручиванию, длина магистрали от контейнера до фильтра – 783 мм и от фильтра до полимерной иглы – 473 мм. Пластифицированная этикетка из ПВХ/Баркод соответствует ISBT128B, защищенная от внешних воздействий и с возможностью нанесения надписи, размер 104х100мм. Содержит DENP. Не содержит латекс. Система стерильная, апирогенная, однократного применения, стерилизована с использованием гамма-излучения. Один лейкоцитарный фильтр -  для эритроцитарной массы или взвеси. Фильтрующий материал - нетканое полиэфирное волокно, созданное по технологии аэродинамического распыления расплавленного материала, с неионогенным покрытием поверхности волокна с формированием микрофибр. Электро-нейтральный материал с высокой биосовместимостью. Не требует предварительного смачивания мембраны физиологическим раствором. Удаление лейкоцитов на 99,99%. Остаточное количество лейкоцитов в дозе эритроцитов менее 0,5х105. Постфильтрационное число эритроцитов 90%. Удаление нитей фибрина и микроагрегатов (более 4 мкм) 100%. Не активирует противовосполительные цитокины: интерлейкин-1β(IL-1β), туморонекротический фактор(TNFα). Имеются  выпускные клапаны со встроенными воздушными фильтрами (автоматическая вентиляция) обеспечивают дополнительное опорожнение оболочки фильтра и магистралей, увеличивая наибольший выход гемоглобина. Механизм фильтрации: механический, адгезивный. Время фильтрации менее 10 минут. Поверхность фильтра изготовлена из антистатических материалов. Материал фильтра характеризуется высокой биосовместимостью. Корпус фильтра прозрачный, жесткий, который позволяет визуально контролировать степень опорожнения фильтра от крови после окончания процедуры ее фильтрации.  В обеих его камерах, на внутренней стороне корпуса фильтра наличие специальных пластиковых направляющих, которые способствуют эффективному вытеканию крови из фильтра для полного его опорожнения после фильтрации. Устойчивая и быстрая фильтрация. Количество фильтруемых доз: одна. Срок хранения отфильтрованной эритроцитарной массы или взвеси: при работе в условии открытой системы до 24 часов, при условии работы закрытой системы со стерильным соединением магистралей с последующими стандартными условиями хранения эритроцитов при t от + 2 º С, до + 6 º С.
Срок годности 3 года после стерилизации изделия. Каждая система упаковывается в индивидуальную прозрачную полиэтиленовую упаковку.
</t>
  </si>
  <si>
    <t>Головка эндопротеза: материал изготовления - CoCr сплав высокой степени полировки с/без высокоэнергетической обработкой азотом для снижения коэффициента трения и повышения «смачиваемости» поверхности. Диапазон диаметров головок CoCr (в мм) для использования в паре с полиэтиленовым или керамическим вкладышем: 22, 26, 28, 32, 36, 40, 44. Диапазон длин головок:  -4, 0, +4, +6, +8, +12 для головок всех диаметров, кроме диаметра в 36 мм и (-5, 0, +5, + 10 для головок 36 мм).</t>
  </si>
  <si>
    <t>Ножка эндопротеза: формы ножек – безворотничковая, классическая клиновидная, c двумя продольными бороздками по бокам, не имеет каких- либо поперечных ребер или выступов. Тип фиксации в биологических тканях - пресс-фит, проксимальная, остеоинтеграция. Материал ножки - бета титановый сплав  Ti-12Mo-6Zr-2Fe.Офсет ножки должен изменяться не за счет прямой латерализации, а за счет изменения угла шейки с 127º в стандартном варианте и на 132º в латерализованном. Покрытие ножки - плазменное титановое напыление в сочетании с мелкодисперсным гидроксиапатитовым покрытием толщиной в 50 µm циркулярно только в проксимальной части ножки. Дистальная часть ножки не должна иметь гидроксиапатитового покрытия. Конус ножки: 11.3/12.36,  5.40. Количество стандартных типоразмеров: не менее 8 на каждый шеечный угол, всего не менее 16. Офсет - должен прогрессивно увеличиваться с увеличением размера ножки. Диапазон офсета (в мм): От 34 до 49 у стандартной ножки и от 38 до 54 мм у латерализованной. Диапазон длин ножек в (мм): от 110 до 145. Шаг у первых 8 размеров 10 мм. Варианты длины шейки в (мм): 30, 35, 37, 40. Возможность использования с керамическими головками. Резьбовое отверстие с противоротационным углублением, направленным в сторону шейки в проксимальной части ножки для крепления импактора.ножки.  Дистальная часть ножки не должна иметь гидроксиапатитового покрытия. Конус ножки: 11.3/12.36,  5.40. Количество стандартных типоразмеров: не менее 8 на каждый шеечный угол, всего не менее 16. Офсет - должен прогрессивно увеличиваться с увеличением размера ножки. Диапазон офсета (в мм): От 34 до 49 у стандартной ножки и от 38 до 54 мм у латерализованной. Диапазон длин ножек в (мм): от 110 до 145. Шаг у первых 8 размеров 10 мм. Варианты длины шейки в (мм): 30, 35, 37, 40. Возможность использования с керамическими головками. Резьбовое отверстие с противоротационным углублением, направленным в сторону шейки в проксимальной части ножки для крепления импактора.</t>
  </si>
  <si>
    <t xml:space="preserve">
Оксигенатор мембранный половолоконный и теплообменник (рифленые пластины из нержавеющей стали) Конструктивное исполнение – оксигенатор и теплообменник в едином корпусе. Наличие встроенной линии рециркуляции / удаления воздуха из оксигенатора.Направление потока крови «низ-верх-низ»Фактор теплообмена при кровотоке 6 л/мин и потоке воды 10 л/мин не менее 0,55.Угловой антивортексныйвыход Артериальныйфильтр:Объем заполнения не более 200 мл.Размер пор не более 40 микрон.Максимальный кровоток не менее 7,0 л/мин.Форма, основанная на теле вращения. Система магистралей:Артеро-венозная линия (3/8’’-1/2”) длиной не менее 4 м – 1 шт.Магистрали для отсосов/дренажей (1/4’’) длиной не менее 2 м – 5 шт. Максимальный рекомендуемый кровоток не менее 7,5 л/мин. Первичный объем заполнения не более 250 мл. Форма оксигенатора, основанная на теле вращения, обеспечивающая отсутствие зон застоя. Площадь поверхности газообменной мембраны не более 1,7 м2 и не менее 1,5 м2Жесткий венозный резервуар объемом не менее 4300 мл. Шунтирующая линия (1/2”-3/8”)  – 1 шт. Набор переходников артериальной и венозной магистрали для регионарной и ретроградной перфузии – 1 шт. Шунтирующая линия (1/2”-3/8”)  – 1 шт Размер пор кардиотомного фильтра 30 микрон.
Набор переходников и тройников - 1 комплект.
Наличие последовательного кардиотомного фильтра. Дренажные/отсосные магистрали (1/4’’) с силиконовыми вставками (1/4’’), в том числе одна V-образная длиной не менее 1,5 м - 2 шт.Артериальная линия с силиконовой вставкой для насоса (3/8’-1/2’-3/8’’) длиной не менее 2 м - 1 шт.Газовая линия (1/4’’) с фильтром длиной не менее 1,5 м - 1 шт.Отбор проб - линия (1/8’’) с системой «манифолд» и обратным клапаном длиной не менее 1,5 м – 1 шт.Быстрое наполнение системы - магистраль (3/8”) с иглой, длиной не менее 1 м – 1 шт.Артериальная петля длиной не менее 1 м - 1 шт.Магистраль для измерения давления с разделительной камерой, присоединенная к фильтру через 3-х ходовой краник, длиной не менее 1 м - 2 шт.</t>
  </si>
  <si>
    <t>N,N-бис(3-аминопропил) додециламин - 7,5 % и дидецилдиметиламмоний хлорид – 7,5 %, а также функциональные компоненты; рН 10,6-11,6.</t>
  </si>
  <si>
    <t>Тест-система иммуноферментная выявления антител к ВИЧ-1,2 и антигена р24 ВИЧ-1.</t>
  </si>
  <si>
    <t>24х8 опр</t>
  </si>
  <si>
    <t>Микролуночные стрипы (320шт в упак)</t>
  </si>
  <si>
    <t>Набор предназначен для выявления ДНК вируса гепатита В (ВГВ) в сыворотке (плазме) крови методом по-лимеразной цепной реакции (ПЦР) с гибридизационно-флуоресцентной де-текцией продуктов ПЦР в реальном времени.</t>
  </si>
  <si>
    <t>качественный 48 тестов</t>
  </si>
  <si>
    <t>ВИЧ Комбо,реагент 100 тест</t>
  </si>
  <si>
    <t>Вата</t>
  </si>
  <si>
    <t>медицинская хирургическая гигроскопическая, нестерильная 50,0</t>
  </si>
  <si>
    <t>Катетер Фолея</t>
  </si>
  <si>
    <t xml:space="preserve"> 2 ходовой стандарт , размеры (Fr):12,14, 16, 18, 20, 22, 24, 26</t>
  </si>
  <si>
    <t xml:space="preserve">Одноразовые электроды </t>
  </si>
  <si>
    <t>натриевая соль хлорамида бензолсульфокислоты-99,9%,количество активного хлора25,0%</t>
  </si>
  <si>
    <t>пакет</t>
  </si>
  <si>
    <t>1,3-дихлор-5,5-диметилгидантоин – 6 %, дигидрат натриевой соли дихлоризоциануровой кислоты – 73 %. Масса активного хлора (при растворении 1 таблетки в воде) не менее 1,53 г</t>
  </si>
  <si>
    <t xml:space="preserve">№ 300 </t>
  </si>
  <si>
    <t>Опционный вена-кава фильтр</t>
  </si>
  <si>
    <t>Опциональный фильтр из нержавеющей стали 316 LVM: с возможностью как постоянной, так и временной имплантации (без ограничения времени для удаления), конической формы с двумя разными уровнями. Верхний (фиксирующий) уровень, состоящий из шести коротких ножек, с дистальными концами в форме крючков, обеспечивающих активное закрепление и нижний (центрирующий) уровень, состоящий из трех длинных ножек, две из них с филированными атравматичными для сосудов концами, а третья имеет на конце петлю, позволяющую проталкивать фильтр при имплантации феморальным и подколенным доступом. Ножки разной длины для предотвращения их перекрещивания. Немагнитный, условно совместимый с МРТ до 3 Тесла. Отсутствие спаек при соединении ножек, уменьшающее риск излома. Устойчив к коррозии, обеспечивает минимальную турбулентность при кровотоке. Высота Вена-Кава Фильтра - 55 мм, вес - менее 1 грамма, диаметр ножек 0,3 мм. Фильтр подходит для полой вены размером в диаметре до 32 мм. (СЕ-маркировка). Установка возможна 4-мя доступами: Югулярным, Феморальным, Брахиальным и Подколенным.  Поставляется в развернутом виде в колбе  с системой Люер Лок во избежание нераскрытия фильтра в ходе процедуры. Цветная маркировка для различных видов доступа. Комплект включает в себя катетер-интродьюсер 7F с рентгеноконтрастной меткой, расширитель, доставляющий катетер, пункционную иглу 17G и J-образный проводник .035”, 9F, 150/180cm.</t>
  </si>
  <si>
    <t>Расходные материалы  к биохимическому анализатору BioChemFC-360</t>
  </si>
  <si>
    <t>100 тест</t>
  </si>
  <si>
    <t xml:space="preserve">комплект </t>
  </si>
  <si>
    <t>Пробирка 7 мл с модифицированной питательной средой Миддлбрук с флуоресцентным детектором</t>
  </si>
  <si>
    <t>(10х150 мл)-реагент для пробоподготовки и деконтаминации мокроты фосфорный буфер</t>
  </si>
  <si>
    <t>Итого по лоту</t>
  </si>
  <si>
    <r>
      <t xml:space="preserve">Для анализатора Victor 2 D/AutoDELFIA 1) Размер: 5 микропланшета (480 определений); 2) Диапазон измерения: ПАПП-А: 0,04-25,7 Ед/л, св. бета ХГЧ 6,6-523 нг/мл. Отсутствие Ноок эффекта для ПАПП-А до 55 Ед/л, для св. бета ХГЧ до 1480 нг/мл; 3) Стандарты: 6 калибраторов на фильтровальных бланках (Whatman 903), 5 комплектов; 4) Чувствительность: Аналитическая чувствительность для ПАПП-А&lt;0,04 Ед/л, для св. бета ХГЧ&lt;6,6 нг/мл; 5) Размер образца: Один диск диаметром 3,2 мм; 6) Тип образца: Образец цельной крови на фильтровальном бланке (Whatman 903); 7) Продолжительность . </t>
    </r>
    <r>
      <rPr>
        <b/>
        <u/>
        <sz val="11"/>
        <rFont val="Times New Roman"/>
        <family val="1"/>
        <charset val="204"/>
      </rPr>
      <t>480 определений</t>
    </r>
    <r>
      <rPr>
        <sz val="11"/>
        <rFont val="Times New Roman"/>
        <family val="1"/>
        <charset val="204"/>
      </rPr>
      <t xml:space="preserve"> </t>
    </r>
  </si>
  <si>
    <r>
      <t xml:space="preserve">микропланшет с антителами-12шт; метка флуоресцентная-6 фл., 1,1 мл; стандарт ТТГ на фильтровальной бумаге; инкубационный буфер 3фл 120мл; контроли на фильтровальной бумаге. </t>
    </r>
    <r>
      <rPr>
        <b/>
        <i/>
        <sz val="11"/>
        <rFont val="Times New Roman"/>
        <family val="1"/>
        <charset val="204"/>
      </rPr>
      <t>1152 определений   (фильтровальные бланки 1136 штук)</t>
    </r>
    <r>
      <rPr>
        <sz val="11"/>
        <rFont val="Times New Roman"/>
        <family val="1"/>
        <charset val="204"/>
      </rPr>
      <t xml:space="preserve">  </t>
    </r>
  </si>
  <si>
    <t>№ п/п</t>
  </si>
  <si>
    <t>многоразовая</t>
  </si>
  <si>
    <t xml:space="preserve">Противочумная укладка </t>
  </si>
  <si>
    <r>
      <t xml:space="preserve"> микропланшет с антителами-10 шт; контролеры на фильтровальной бумаге - 2фл, 0,75мл; стандарты (калибраторы) 6фл, лиофильно высушенные; ФКУ буфер для разведения - 1фл, 118 мл; медный реагент -1фл, 240мл; цинк сульфатный реагент-1фл, 30мл; ФКУ реагент 10 мл, лиофильно высушенный.    </t>
    </r>
    <r>
      <rPr>
        <b/>
        <i/>
        <sz val="10"/>
        <rFont val="Times New Roman"/>
        <family val="1"/>
        <charset val="204"/>
      </rPr>
      <t>960 определений Для анализатора  Victor 2 D/AutoDELFIA</t>
    </r>
  </si>
  <si>
    <t>Набор диагностических реагентов Neonatal Phenilalaninekit для количественного определения фенилаланина в сыворотке крови в комплекте 960 определений</t>
  </si>
  <si>
    <t xml:space="preserve">Комплект стерильный процедурный кардиологический
1. Перчатки хирургические № 6,5 (неопудренные) – 1 пара
2. Перчатки хирургические № 7,5 (неопудренные) – 1 пара
3. Перчатки хирургические № 8 (неопудренные) – 1 пара
4. Скальпель хирургический № 11 – 2 шт
Скальпель хирургический стерильный с размером лезвий №11 из нержавеющей/углеродистой стали с защитным колпачком.
5. Скальпель хирургический № 15 – 2 шт
Скальпель хирургический стерильный с размером лезвий №15 из нержавеющей/углеродистой стали с защитным колпачком.
6. Скальпель хирургический № 22 – 2 шт
Скальпель хирургический стерильный с размером лезвий №22 из нержавеющей/углеродистой стали с защитным колпачком.
7. Чаша 1500 мл неградуированная голубая – 2 шт 
8. Счетчик игл – 1 шт
9. Шприц 10 мл Luer с иглой 22G – 2 шт 
Шприцы инъекционные трехкомпонентные однократного применения объемом 10 мл с иглой 22G.
10. Шприц 20 мл Luer с иглой 20G – 2 шт
Шприцы инъекционные трехкомпонентные однократного применения объемом 20 мл с иглой 20G.
11. Шприц 20 мл Luer Lock с иглой 21G – 2 шт
Шприцы инъекционные трехкомпонентные однократного применения объемом 20 мл с иглой 21G.
12. Операционная лента 50*10 см – 2 шт
Операционная лента изготовлена из нетканого материала, покрытого гипоаллергенным акрилатным клеем. Благодаря своей воздухо- и паропроницаемости операционная лента создает комфортные условия для раны и кожи вокруг нее, позволяя коже «дышать», а используемый клей снижает до минимума вероятность раздражения кожи. Клеевой слой закрыт антиадгезионной бумагой, которую необходимо снять перед наклеиванием ленты.
13. Халат хирургический XL усиленный – 3 шт
Стерильный, удобный, дышащий, водоотталкивающий, одноразовый хирургический халат размеров XL и L на завязках сзади, обеспечивает максимальный комфорт при проведении стандартных и длительных операций за счет специального раскроя, не стесняющего движений во время проведения манипуляций, предназначен для вмешательств с умеренным и большим выделением жидкости. Изготавливается из нетканого материала 68 плотности, имеет мягкие трикотажные манжеты  длинной 7-9 см. Стандартная длина халата 140 см. Сложен для асептического надевания без дополнительной помощи, снабжен специальной системой четырех завязок с фиксатором и дополнительного запахивания в области спины. В качестве дополнительной защиты передней части и рукавов усиленных халатов применяется двухслойный материал из полиэтилена и полипропилена, полностью непроницаемый для биологических жидкостей, а так же специальный материал герметизирующий швы в критических зонах. Застежка ворота регулируется лентой «липучкой».
14. Халат хирургический M усиленный – 2 шт
Стерильный, удобный, дышащий, водоотталкивающий, одноразовый хирургический халат размеров XL и L на завязках сзади, обеспечивает максимальный комфорт при проведении стандартных и длительных операций за счет специального раскроя, не стесняющего движений во время проведения манипуляций, предназначен для вмешательств с умеренным и большим выделением жидкости. Изготавливается из нетканого материала 68 плотности, имеет мягкие трикотажные манжеты  длинной 7-9 см. Стандартная длина халата 140 см. Сложен для асептического надевания без дополнительной помощи, снабжен специальной системой четырех завязок с фиксатором и дополнительного запахивания в области спины. В качестве дополнительной защиты передней части и рукавов усиленных халатов применяется двухслойный материал из полиэтилена и полипропилена, полностью непроницаемый для биологических жидкостей, а так же специальный материал герметизирующий швы в критических зонах. Застежка ворота регулируется лентой «липучкой».
15. Халат хирургический XL – 1 шт
Стерильный, удобный, дышащий, водоотталкивающий, одноразовый хирургический халат размеров XL и L на завязках сзади, обеспечивает максимальный комфорт при проведении стандартных и длительных операций за счет специального раскроя, не стесняющего движений во время проведения манипуляций, предназначен для вмешательств с умеренным и большим выделением жидкости. Изготавливается из нетканого материала 68 плотности, имеет мягкие трикотажные манжеты  длинной 7-9 см. Стандартная длина халата 140 см. Сложен для асептического надевания без дополнительной помощи, снабжен специальной системой четырех завязок с фиксатором и дополнительного запахивания в области спины.
16. Полотенце для рук 40*40 см – 4 шт
Полотенце выполнено из четырехслойной впитывающей бумаги.
17. Простыня 137*180 см – 1 шт
Простыни выполнены из двухслойного впитывающего нетканого полотна 54 плотности.
18. Простыня 150*250 см – 1 шт
Простыни выполнены из двухслойного впитывающего нетканого полотна 54 плотности.
19. Простыня 100*100 см (с липким краем) – 10 шт
Простыни выполнены из двухслойного впитывающего нетканого полотна 54 плотности, с липким краем.
20. Простыня 200*160 см (с липким краем) – 2 шт
Простыни выполнены из двухслойного впитывающего нетканого полотна 54 плотности, с липким краем.
21. Чулок 45*100 см – 1 пара
Чулок выполнен из нетканого полотна 40 плотности.
22. Простыня кардиохирургическая 274*320 см с инцизной пленкой – 1 шт
Простыня выполнена из трехслойного нетканого полотна 74 плотности, обеспечивающего высокую впитываемость по всей поверхности.
23. Мешок для сбора жидкости и отходов 50*60 см – 3 шт
Мешок выполнен из ПЭВД 70 плотности, снабжен завязкой.
24. Марлевые тампоны 6 см – 20 шт
25. Марлевые тампоны 10*10см – 40 шт
Салфетки выполнены из марли размером 10*10 см, уложенные в 12 слоев.
26. Марлевые тампоны рентгенконтрастные 30*30 см – 30 шт
27. Марлевые тампоны рентгенконтрастные 40*40 см – 25 шт
28. Мочеприемник 500 мл – 1 шт
Метод стерилизации: ЕО
Первичная упаковка
Изделия герметично упакованы в комбинированную упаковку для парового, газового и радиационного методов стерилизации - бумага/пленка: водоотталкивающая медицинская бумага белого цвета плюс прозрачная многослойная полимерная (полиэстер/полипропилен) пленка голубого оттенка. Наличие прозрачной пленки обеспечивает легкость идентификации упакованных изделий. Цветные химические индикаторы нанесены на комбинированные упаковки методом флексопечати в виде 
прямоугольников в зоне заводского шва с указанием цвета, приобретаемого индикатором после стерилизации: для газового метода с применением оксида этилена – индикатор голубого цвета (после стерилизации приобретает коричневый оттенок), для радиационного метода – индикатор желтого цвета (после стерилизации приобретает темно красно-коричневый цвет). Цвет индикатора после стерилизации контрастно отличается от исходного цвета индикатора, что позволяет легко идентифицировать простерилизованные упаковки. Допустимы вариации оттенка цвета индикаторов, которые могут зависеть от конкретной партии товара, типа стерилизационного оборудования и прочего. Вариации оттенков индикаторов не влияют на свойства самих индикаторов.
Вторичная упаковка
Транспортная коробка фирменная.
</t>
  </si>
  <si>
    <t xml:space="preserve"> Дезинфектант широкого спектра действия. Кристаллический порошок белого или слегка желтоватого цвета с запахом хлора, Содержание активного хлора в средстве не менее 25,0%. Растворимость в воде не менее 20 г / 100 мл. Применяется в виде активированных и  не активированных растворов и порошка. Концентрация рабочих растворов - 0,05%. Срок действия рабочих растворов - 15 суток ( не активированных растворов). 300гр в пакете
</t>
  </si>
  <si>
    <t>Перечень лекарственных средств и изделий медицинского назначения для оказания стационарной и стационарозамещающей помощи на 2017 год по Жамбылской области</t>
  </si>
  <si>
    <t>среда RPMI -1640 с глутамином 450мл -4фл, сыворотка крови крупного скота 50мл-8фл, фитогемагглютинин5,0мг-15фл, леденая уксусная кислота1000мл-2фл, краситель Гимза 500мл-2фл, пробирки стер.с красной крышкой 13,0мл-300шт,  вакутайнер с гепарином 3мл-150шт, наконечники стер.к дозаторам 100-1000мкл №1000 -1упак, предметн.стекло с притерт.краем 50шт 26*76 1упак, колхицин (фир.sigma) Германия 98%1,0гр-1фл, колхицин ПанЭко 0,5 мг-10фл, наконечники стер.к дозаторам 0-10мкл 10-100мкл 1упак №500шт-1упак, пипетка Пастера одн.стер.3мл-400шт,фильтравальная бумага-1упак,  Aney Vision (ДНК зонды на 50 тестов)-2 наб, ФИШ реагенты для подготовки 500мл-1фл, дозатор пипетируемый 200-1000 мкл.-1шт, натрий лимоннокислый 3 зам 5,5 водн.чда-1кг, DAPI-II 600мкл-1упак, NPI-40 2000мкл-2кпак, стакан химический ТС 100мл-4шт, настольная лампа-2шт, стакан Коплина (верт.) на 5 стекол-2шт.Стакан Коплина (верт) на 5 стекол,шт-2. Буфер ГУР в таблетках №100 упак-5.</t>
  </si>
  <si>
    <t>Руководитель отдела лекарственного обеспечения и медицинского оборудования</t>
  </si>
  <si>
    <t>Нурашбекова Ж.</t>
  </si>
  <si>
    <t>Приложение 1</t>
  </si>
  <si>
    <t>Материал стента- кобальт-хромовый сплав. Дизайн стента выполнен на основе непрерывной синусоидной технологии– спиральное U-соединение коронообразных модулей с помощью точечной лазерной спайки. Дизайн ячейки стента- полуоткрытый, оптимальный размер ячейки для доступа в боковые ветви.Номинальное давление раскрытия 9 атм. Давление разрыва (RBP) 16 атм. Профиль  для стента 3.0 мм 0.041”. Ультра тонкие элементы ячеек 0.0036". Площадь поверхности стента 3,5*18 - 109,1 мм2. Профиль  для стента 3.0 мм - 0.043”. Наличие диаметров стентов: 2,25; 2,50; 2,75; 3; 3,5; 4, длина стента: 8; 9; 12; 14; 15; 18; 22; 26; 30; 34; 38 мм. Материал баллона - Фулькрум, полимер - Биолинкс. Совместимость с проводниковым катетером 5 F (0.056”). Лекарственное липофильное антипролиферативное вещество зотаролимус с противоспалительным действием с широким терапевтическим окном из группы “лимусов”. Наличие биосовместимого гидрофильного трёхкомпонентного полимера. Концентрация  активного вещества из расчета 10мкг препарата на 1 мм длины стента. Срок выделение препарата 180 дней. Полная эндотелизация прутьев стента к 28 дню. Срок стерильности  с момента изготовления 24 мес. Колличество коронок 9,5(для диамтеров 3,0; 3,5;4,0), 7,5 (для диаметров 2,25; 2,5; 2,75). Система доставки Микротрак, длина системы доставки 142см. Возможность перераскрыть стент с диаметрами 2,25; 2,5; 2,75мм до диаметра 3,5мм, с диаметрами 3; 3,5; 4мм до диаметра 4,75мм</t>
  </si>
</sst>
</file>

<file path=xl/styles.xml><?xml version="1.0" encoding="utf-8"?>
<styleSheet xmlns="http://schemas.openxmlformats.org/spreadsheetml/2006/main">
  <numFmts count="3">
    <numFmt numFmtId="164" formatCode="_-* #,##0.00_р_._-;\-* #,##0.00_р_._-;_-* &quot;-&quot;??_р_._-;_-@_-"/>
    <numFmt numFmtId="165" formatCode="#,##0_р_."/>
    <numFmt numFmtId="166" formatCode="#,##0.0"/>
  </numFmts>
  <fonts count="13">
    <font>
      <sz val="11"/>
      <color theme="1"/>
      <name val="Calibri"/>
      <family val="2"/>
      <scheme val="minor"/>
    </font>
    <font>
      <sz val="10"/>
      <name val="Arial Cyr"/>
      <family val="2"/>
      <charset val="204"/>
    </font>
    <font>
      <sz val="10"/>
      <name val="Arial Cyr"/>
      <charset val="204"/>
    </font>
    <font>
      <b/>
      <sz val="11"/>
      <name val="Times New Roman"/>
      <family val="1"/>
      <charset val="204"/>
    </font>
    <font>
      <sz val="11"/>
      <color theme="1"/>
      <name val="Calibri"/>
      <family val="2"/>
      <scheme val="minor"/>
    </font>
    <font>
      <sz val="10"/>
      <name val="Arial"/>
      <family val="2"/>
      <charset val="204"/>
    </font>
    <font>
      <sz val="11"/>
      <name val="Times New Roman"/>
      <family val="1"/>
      <charset val="204"/>
    </font>
    <font>
      <sz val="11"/>
      <color theme="1"/>
      <name val="Times New Roman"/>
      <family val="1"/>
      <charset val="204"/>
    </font>
    <font>
      <b/>
      <i/>
      <sz val="11"/>
      <name val="Times New Roman"/>
      <family val="1"/>
      <charset val="204"/>
    </font>
    <font>
      <b/>
      <u/>
      <sz val="11"/>
      <name val="Times New Roman"/>
      <family val="1"/>
      <charset val="204"/>
    </font>
    <font>
      <sz val="10"/>
      <name val="Times New Roman"/>
      <family val="1"/>
      <charset val="204"/>
    </font>
    <font>
      <b/>
      <i/>
      <sz val="10"/>
      <name val="Times New Roman"/>
      <family val="1"/>
      <charset val="204"/>
    </font>
    <font>
      <b/>
      <sz val="12"/>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1" fillId="0" borderId="0"/>
    <xf numFmtId="0" fontId="2" fillId="0" borderId="0">
      <alignment horizontal="center"/>
    </xf>
    <xf numFmtId="0" fontId="2" fillId="0" borderId="0">
      <alignment horizontal="center"/>
    </xf>
    <xf numFmtId="0" fontId="2" fillId="0" borderId="0">
      <alignment horizontal="center"/>
    </xf>
    <xf numFmtId="164" fontId="4" fillId="0" borderId="0" applyFont="0" applyFill="0" applyBorder="0" applyAlignment="0" applyProtection="0"/>
    <xf numFmtId="0" fontId="5" fillId="0" borderId="0"/>
  </cellStyleXfs>
  <cellXfs count="63">
    <xf numFmtId="0" fontId="0" fillId="0" borderId="0" xfId="0"/>
    <xf numFmtId="0" fontId="6" fillId="2" borderId="0" xfId="0" applyFont="1" applyFill="1" applyAlignment="1">
      <alignment vertical="center"/>
    </xf>
    <xf numFmtId="0" fontId="6" fillId="2" borderId="1" xfId="0" applyFont="1" applyFill="1" applyBorder="1" applyAlignment="1">
      <alignment vertical="center"/>
    </xf>
    <xf numFmtId="4" fontId="3" fillId="2" borderId="1" xfId="1" applyNumberFormat="1" applyFont="1" applyFill="1" applyBorder="1" applyAlignment="1" applyProtection="1">
      <alignment horizontal="center" vertical="center" wrapText="1"/>
    </xf>
    <xf numFmtId="4" fontId="6" fillId="2" borderId="1" xfId="1" applyNumberFormat="1" applyFont="1" applyFill="1" applyBorder="1" applyAlignment="1">
      <alignment horizontal="left" vertical="center" wrapText="1"/>
    </xf>
    <xf numFmtId="4" fontId="6" fillId="2" borderId="1" xfId="0" applyNumberFormat="1" applyFont="1" applyFill="1" applyBorder="1" applyAlignment="1">
      <alignment horizontal="left" vertical="center" wrapText="1"/>
    </xf>
    <xf numFmtId="4" fontId="6"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4" fontId="7" fillId="2" borderId="1" xfId="0" applyNumberFormat="1" applyFont="1" applyFill="1" applyBorder="1" applyAlignment="1">
      <alignment horizontal="center" vertical="center" wrapText="1"/>
    </xf>
    <xf numFmtId="4" fontId="6" fillId="2" borderId="1" xfId="1" applyNumberFormat="1" applyFont="1" applyFill="1" applyBorder="1" applyAlignment="1" applyProtection="1">
      <alignment horizontal="center" vertical="center" wrapText="1"/>
      <protection locked="0"/>
    </xf>
    <xf numFmtId="166" fontId="6" fillId="2" borderId="1" xfId="0" applyNumberFormat="1" applyFont="1" applyFill="1" applyBorder="1" applyAlignment="1" applyProtection="1">
      <alignment horizontal="center" vertical="center" wrapText="1"/>
      <protection locked="0"/>
    </xf>
    <xf numFmtId="166" fontId="6"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4" fontId="6" fillId="2" borderId="1" xfId="1" applyNumberFormat="1" applyFont="1" applyFill="1" applyBorder="1" applyAlignment="1">
      <alignment horizontal="center" vertical="center" wrapText="1"/>
    </xf>
    <xf numFmtId="4" fontId="6" fillId="2" borderId="1" xfId="0"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xf>
    <xf numFmtId="4" fontId="7" fillId="2" borderId="0" xfId="0" applyNumberFormat="1" applyFont="1" applyFill="1" applyAlignment="1">
      <alignment horizontal="center" vertical="center"/>
    </xf>
    <xf numFmtId="4" fontId="6" fillId="2" borderId="0" xfId="0" applyNumberFormat="1" applyFont="1" applyFill="1" applyAlignment="1">
      <alignment horizontal="center" vertical="center"/>
    </xf>
    <xf numFmtId="4" fontId="10" fillId="2" borderId="1" xfId="1" applyNumberFormat="1" applyFont="1" applyFill="1" applyBorder="1" applyAlignment="1" applyProtection="1">
      <alignment horizontal="center" vertical="center" wrapText="1"/>
      <protection locked="0"/>
    </xf>
    <xf numFmtId="0" fontId="6" fillId="2" borderId="1" xfId="0" applyNumberFormat="1" applyFont="1" applyFill="1" applyBorder="1" applyAlignment="1" applyProtection="1">
      <alignment horizontal="left" vertical="center" wrapText="1"/>
    </xf>
    <xf numFmtId="0" fontId="6" fillId="2" borderId="0" xfId="0" applyFont="1" applyFill="1" applyBorder="1" applyAlignment="1">
      <alignment vertical="center"/>
    </xf>
    <xf numFmtId="0" fontId="3" fillId="2" borderId="0" xfId="0" applyFont="1" applyFill="1" applyBorder="1" applyAlignment="1">
      <alignment horizontal="right" vertical="center"/>
    </xf>
    <xf numFmtId="0" fontId="6" fillId="2" borderId="0" xfId="0" applyFont="1" applyFill="1" applyBorder="1" applyAlignment="1">
      <alignment horizontal="center" vertical="center"/>
    </xf>
    <xf numFmtId="4" fontId="3" fillId="2" borderId="0" xfId="0" applyNumberFormat="1" applyFont="1" applyFill="1" applyBorder="1" applyAlignment="1">
      <alignment horizontal="center" vertical="center"/>
    </xf>
    <xf numFmtId="0" fontId="3" fillId="2" borderId="1" xfId="0" applyFont="1" applyFill="1" applyBorder="1" applyAlignment="1">
      <alignment horizontal="left" vertical="center"/>
    </xf>
    <xf numFmtId="0" fontId="6" fillId="2" borderId="0" xfId="0" applyFont="1" applyFill="1" applyAlignment="1">
      <alignment horizontal="center" vertical="center"/>
    </xf>
    <xf numFmtId="3" fontId="3" fillId="2" borderId="1" xfId="1" applyNumberFormat="1" applyFont="1" applyFill="1" applyBorder="1" applyAlignment="1" applyProtection="1">
      <alignment horizontal="center" vertical="center" wrapText="1"/>
    </xf>
    <xf numFmtId="3" fontId="6" fillId="2" borderId="1" xfId="1" applyNumberFormat="1" applyFont="1" applyFill="1" applyBorder="1" applyAlignment="1" applyProtection="1">
      <alignment horizontal="center" vertical="center" wrapText="1"/>
    </xf>
    <xf numFmtId="4" fontId="6" fillId="2" borderId="1" xfId="1" applyNumberFormat="1" applyFont="1" applyFill="1" applyBorder="1" applyAlignment="1" applyProtection="1">
      <alignment horizontal="left" vertical="center" wrapText="1"/>
    </xf>
    <xf numFmtId="4" fontId="6" fillId="2" borderId="1" xfId="1" applyNumberFormat="1" applyFont="1" applyFill="1" applyBorder="1" applyAlignment="1" applyProtection="1">
      <alignment horizontal="center" vertical="center" wrapText="1"/>
    </xf>
    <xf numFmtId="4" fontId="3" fillId="2" borderId="1" xfId="1" applyNumberFormat="1" applyFont="1" applyFill="1" applyBorder="1" applyAlignment="1" applyProtection="1">
      <alignment horizontal="left" vertical="center" wrapText="1"/>
    </xf>
    <xf numFmtId="4" fontId="6" fillId="2" borderId="1" xfId="2" applyNumberFormat="1" applyFont="1" applyFill="1" applyBorder="1" applyAlignment="1">
      <alignment horizontal="left" vertical="center" wrapText="1"/>
    </xf>
    <xf numFmtId="4" fontId="6" fillId="2" borderId="1" xfId="3" applyNumberFormat="1" applyFont="1" applyFill="1" applyBorder="1" applyAlignment="1" applyProtection="1">
      <alignment horizontal="left" vertical="center" wrapText="1"/>
    </xf>
    <xf numFmtId="0" fontId="6" fillId="2" borderId="1" xfId="1"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1" xfId="1" applyFont="1" applyFill="1" applyBorder="1" applyAlignment="1">
      <alignment horizontal="center" vertical="center" wrapText="1"/>
    </xf>
    <xf numFmtId="0" fontId="6" fillId="2" borderId="1" xfId="0" applyFont="1" applyFill="1" applyBorder="1" applyAlignment="1">
      <alignment horizontal="center" vertical="center" wrapText="1"/>
    </xf>
    <xf numFmtId="4" fontId="3" fillId="2" borderId="1" xfId="1" applyNumberFormat="1" applyFont="1" applyFill="1" applyBorder="1" applyAlignment="1">
      <alignment horizontal="left" vertical="center" wrapText="1"/>
    </xf>
    <xf numFmtId="4" fontId="3" fillId="2" borderId="1" xfId="1" applyNumberFormat="1" applyFont="1" applyFill="1" applyBorder="1" applyAlignment="1">
      <alignment horizontal="center" vertical="center" wrapText="1"/>
    </xf>
    <xf numFmtId="4" fontId="6" fillId="2" borderId="1" xfId="1" applyNumberFormat="1" applyFont="1" applyFill="1" applyBorder="1" applyAlignment="1" applyProtection="1">
      <alignment horizontal="left" vertical="center" wrapText="1"/>
      <protection locked="0"/>
    </xf>
    <xf numFmtId="4" fontId="6" fillId="2" borderId="1" xfId="1" applyNumberFormat="1" applyFont="1" applyFill="1" applyBorder="1" applyAlignment="1" applyProtection="1">
      <alignment vertical="center" wrapText="1"/>
      <protection locked="0"/>
    </xf>
    <xf numFmtId="0" fontId="6" fillId="2" borderId="1" xfId="1" applyFont="1" applyFill="1" applyBorder="1" applyAlignment="1" applyProtection="1">
      <alignment horizontal="center" vertical="center" wrapText="1"/>
      <protection locked="0"/>
    </xf>
    <xf numFmtId="0" fontId="6" fillId="2" borderId="1" xfId="0" applyFont="1" applyFill="1" applyBorder="1" applyAlignment="1">
      <alignment vertical="center" wrapText="1"/>
    </xf>
    <xf numFmtId="0" fontId="3" fillId="2" borderId="1" xfId="1" applyFont="1" applyFill="1" applyBorder="1" applyAlignment="1">
      <alignment horizontal="center" vertical="center" wrapText="1"/>
    </xf>
    <xf numFmtId="0" fontId="6" fillId="2" borderId="1" xfId="1" applyFont="1" applyFill="1" applyBorder="1" applyAlignment="1" applyProtection="1">
      <alignment horizontal="left" vertical="center" wrapText="1"/>
    </xf>
    <xf numFmtId="0" fontId="6" fillId="2" borderId="1" xfId="1" applyFont="1" applyFill="1" applyBorder="1" applyAlignment="1" applyProtection="1">
      <alignment horizontal="center" vertical="center" wrapText="1"/>
    </xf>
    <xf numFmtId="4" fontId="6" fillId="2" borderId="1" xfId="4" applyNumberFormat="1" applyFont="1" applyFill="1" applyBorder="1" applyAlignment="1">
      <alignment horizontal="left" vertical="center" wrapText="1"/>
    </xf>
    <xf numFmtId="0" fontId="6" fillId="2" borderId="1" xfId="0" applyFont="1" applyFill="1" applyBorder="1" applyAlignment="1">
      <alignment horizontal="left" vertical="center"/>
    </xf>
    <xf numFmtId="0" fontId="6" fillId="2" borderId="1" xfId="0" applyNumberFormat="1" applyFont="1" applyFill="1" applyBorder="1" applyAlignment="1">
      <alignment horizontal="left" vertical="center" wrapText="1"/>
    </xf>
    <xf numFmtId="4" fontId="6" fillId="2" borderId="1" xfId="1" applyNumberFormat="1" applyFont="1" applyFill="1" applyBorder="1" applyAlignment="1">
      <alignment horizontal="left" vertical="top" wrapText="1"/>
    </xf>
    <xf numFmtId="165" fontId="6" fillId="2" borderId="1" xfId="0" applyNumberFormat="1" applyFont="1" applyFill="1" applyBorder="1" applyAlignment="1">
      <alignment horizontal="left" vertical="center" wrapText="1"/>
    </xf>
    <xf numFmtId="0" fontId="6" fillId="2" borderId="0" xfId="0" applyFont="1" applyFill="1" applyAlignment="1">
      <alignment horizontal="left" vertical="center"/>
    </xf>
    <xf numFmtId="4" fontId="6" fillId="2" borderId="0" xfId="0" applyNumberFormat="1" applyFont="1" applyFill="1" applyAlignment="1">
      <alignment vertical="center"/>
    </xf>
    <xf numFmtId="0" fontId="6" fillId="2" borderId="0" xfId="0" applyFont="1" applyFill="1" applyAlignment="1">
      <alignment horizontal="left" vertical="center" wrapText="1"/>
    </xf>
    <xf numFmtId="0" fontId="3" fillId="2" borderId="0" xfId="0" applyFont="1" applyFill="1" applyBorder="1" applyAlignment="1">
      <alignment horizontal="left" vertical="center"/>
    </xf>
    <xf numFmtId="0" fontId="3" fillId="2" borderId="1" xfId="1" applyFont="1" applyFill="1" applyBorder="1" applyAlignment="1" applyProtection="1">
      <alignment horizontal="left" vertical="center" wrapText="1"/>
    </xf>
    <xf numFmtId="0" fontId="3" fillId="2" borderId="1" xfId="0" applyFont="1" applyFill="1" applyBorder="1" applyAlignment="1">
      <alignment horizontal="left" vertical="center" wrapText="1"/>
    </xf>
    <xf numFmtId="4" fontId="3" fillId="2" borderId="1" xfId="1" applyNumberFormat="1" applyFont="1" applyFill="1" applyBorder="1" applyAlignment="1" applyProtection="1">
      <alignment horizontal="left" vertical="center" wrapText="1"/>
    </xf>
    <xf numFmtId="4" fontId="3" fillId="2" borderId="1" xfId="1" applyNumberFormat="1" applyFont="1" applyFill="1" applyBorder="1" applyAlignment="1" applyProtection="1">
      <alignment horizontal="left" vertical="center" wrapText="1"/>
      <protection locked="0"/>
    </xf>
    <xf numFmtId="0" fontId="3" fillId="2" borderId="0" xfId="0" applyFont="1" applyFill="1" applyAlignment="1">
      <alignment horizontal="right" vertical="center"/>
    </xf>
    <xf numFmtId="0" fontId="12" fillId="2" borderId="0" xfId="0" applyFont="1" applyFill="1" applyAlignment="1">
      <alignment horizontal="center" vertical="center"/>
    </xf>
    <xf numFmtId="4" fontId="3" fillId="2" borderId="1" xfId="1" applyNumberFormat="1" applyFont="1" applyFill="1" applyBorder="1" applyAlignment="1">
      <alignment horizontal="left" vertical="center" wrapText="1"/>
    </xf>
    <xf numFmtId="0" fontId="3" fillId="2" borderId="1" xfId="1" applyFont="1" applyFill="1" applyBorder="1" applyAlignment="1">
      <alignment horizontal="left" vertical="center" wrapText="1"/>
    </xf>
  </cellXfs>
  <cellStyles count="7">
    <cellStyle name="Normal_Sheet2" xfId="6"/>
    <cellStyle name="Обычный" xfId="0" builtinId="0"/>
    <cellStyle name="Обычный 3" xfId="1"/>
    <cellStyle name="Обычный_Лист1" xfId="4"/>
    <cellStyle name="Обычный_Лист1_1" xfId="2"/>
    <cellStyle name="Стиль 1" xfId="3"/>
    <cellStyle name="Финансовый 2" xfId="5"/>
  </cellStyles>
  <dxfs count="0"/>
  <tableStyles count="0" defaultTableStyle="TableStyleMedium2" defaultPivotStyle="PivotStyleLight16"/>
  <colors>
    <mruColors>
      <color rgb="FF66CCFF"/>
      <color rgb="FFC65911"/>
      <color rgb="FFCC99FF"/>
      <color rgb="FFFFC000"/>
      <color rgb="FFFFCCFF"/>
      <color rgb="FF0099FF"/>
      <color rgb="FF66FFFF"/>
      <color rgb="FFFFFFCC"/>
      <color rgb="FFFF66FF"/>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341"/>
  <sheetViews>
    <sheetView tabSelected="1" view="pageBreakPreview" zoomScaleNormal="80" zoomScaleSheetLayoutView="100" workbookViewId="0">
      <pane xSplit="4" ySplit="5" topLeftCell="G330" activePane="bottomRight" state="frozen"/>
      <selection pane="topRight" activeCell="E1" sqref="E1"/>
      <selection pane="bottomLeft" activeCell="A4" sqref="A4"/>
      <selection pane="bottomRight" activeCell="G342" sqref="G342"/>
    </sheetView>
  </sheetViews>
  <sheetFormatPr defaultColWidth="9.140625" defaultRowHeight="15"/>
  <cols>
    <col min="1" max="1" width="5.7109375" style="25" customWidth="1"/>
    <col min="2" max="2" width="41.42578125" style="1" customWidth="1"/>
    <col min="3" max="3" width="166.85546875" style="51" customWidth="1"/>
    <col min="4" max="4" width="17.140625" style="25" customWidth="1"/>
    <col min="5" max="5" width="15.7109375" style="25" customWidth="1"/>
    <col min="6" max="6" width="20.28515625" style="25" customWidth="1"/>
    <col min="7" max="7" width="24.5703125" style="16" customWidth="1"/>
    <col min="8" max="8" width="17.42578125" style="17" customWidth="1"/>
    <col min="9" max="10" width="9.140625" style="1"/>
    <col min="11" max="11" width="15.28515625" style="1" bestFit="1" customWidth="1"/>
    <col min="12" max="16384" width="9.140625" style="1"/>
  </cols>
  <sheetData>
    <row r="1" spans="1:7" ht="23.25" customHeight="1">
      <c r="F1" s="59" t="s">
        <v>329</v>
      </c>
      <c r="G1" s="59"/>
    </row>
    <row r="2" spans="1:7" ht="27" customHeight="1">
      <c r="A2" s="60" t="s">
        <v>325</v>
      </c>
      <c r="B2" s="60"/>
      <c r="C2" s="60"/>
      <c r="D2" s="60"/>
      <c r="E2" s="60"/>
      <c r="F2" s="60"/>
      <c r="G2" s="60"/>
    </row>
    <row r="4" spans="1:7" ht="42.75">
      <c r="A4" s="26" t="s">
        <v>318</v>
      </c>
      <c r="B4" s="3" t="s">
        <v>0</v>
      </c>
      <c r="C4" s="3" t="s">
        <v>1</v>
      </c>
      <c r="D4" s="3" t="s">
        <v>2</v>
      </c>
      <c r="E4" s="3" t="s">
        <v>3</v>
      </c>
      <c r="F4" s="3" t="s">
        <v>279</v>
      </c>
      <c r="G4" s="3" t="s">
        <v>278</v>
      </c>
    </row>
    <row r="5" spans="1:7">
      <c r="A5" s="27">
        <v>1</v>
      </c>
      <c r="B5" s="28" t="s">
        <v>4</v>
      </c>
      <c r="C5" s="28" t="s">
        <v>5</v>
      </c>
      <c r="D5" s="29" t="s">
        <v>6</v>
      </c>
      <c r="E5" s="12">
        <v>1470</v>
      </c>
      <c r="F5" s="12">
        <v>10773</v>
      </c>
      <c r="G5" s="6">
        <f t="shared" ref="G5:G66" si="0">E5*F5</f>
        <v>15836310</v>
      </c>
    </row>
    <row r="6" spans="1:7">
      <c r="A6" s="27"/>
      <c r="B6" s="30" t="s">
        <v>315</v>
      </c>
      <c r="C6" s="28"/>
      <c r="D6" s="29"/>
      <c r="E6" s="12"/>
      <c r="F6" s="12"/>
      <c r="G6" s="7">
        <f>G5</f>
        <v>15836310</v>
      </c>
    </row>
    <row r="7" spans="1:7">
      <c r="A7" s="27">
        <v>2</v>
      </c>
      <c r="B7" s="4" t="s">
        <v>7</v>
      </c>
      <c r="C7" s="4" t="s">
        <v>8</v>
      </c>
      <c r="D7" s="13" t="s">
        <v>9</v>
      </c>
      <c r="E7" s="12">
        <v>82</v>
      </c>
      <c r="F7" s="12">
        <v>95875</v>
      </c>
      <c r="G7" s="8">
        <f t="shared" si="0"/>
        <v>7861750</v>
      </c>
    </row>
    <row r="8" spans="1:7">
      <c r="A8" s="27"/>
      <c r="B8" s="30" t="s">
        <v>315</v>
      </c>
      <c r="C8" s="28"/>
      <c r="D8" s="29"/>
      <c r="E8" s="12"/>
      <c r="F8" s="12"/>
      <c r="G8" s="7">
        <f>G7</f>
        <v>7861750</v>
      </c>
    </row>
    <row r="9" spans="1:7">
      <c r="A9" s="27">
        <v>3</v>
      </c>
      <c r="B9" s="28" t="s">
        <v>10</v>
      </c>
      <c r="C9" s="4" t="s">
        <v>11</v>
      </c>
      <c r="D9" s="29" t="s">
        <v>12</v>
      </c>
      <c r="E9" s="12">
        <v>67.09</v>
      </c>
      <c r="F9" s="12">
        <v>72260</v>
      </c>
      <c r="G9" s="8">
        <f t="shared" si="0"/>
        <v>4847923.4000000004</v>
      </c>
    </row>
    <row r="10" spans="1:7">
      <c r="A10" s="27"/>
      <c r="B10" s="30" t="s">
        <v>315</v>
      </c>
      <c r="C10" s="28"/>
      <c r="D10" s="29"/>
      <c r="E10" s="12"/>
      <c r="F10" s="12"/>
      <c r="G10" s="7">
        <f>G9</f>
        <v>4847923.4000000004</v>
      </c>
    </row>
    <row r="11" spans="1:7" ht="45">
      <c r="A11" s="27">
        <v>4</v>
      </c>
      <c r="B11" s="28" t="s">
        <v>13</v>
      </c>
      <c r="C11" s="5" t="s">
        <v>14</v>
      </c>
      <c r="D11" s="29" t="s">
        <v>9</v>
      </c>
      <c r="E11" s="12">
        <v>1150</v>
      </c>
      <c r="F11" s="12">
        <v>11345</v>
      </c>
      <c r="G11" s="8">
        <f t="shared" si="0"/>
        <v>13046750</v>
      </c>
    </row>
    <row r="12" spans="1:7">
      <c r="A12" s="27"/>
      <c r="B12" s="30" t="s">
        <v>315</v>
      </c>
      <c r="C12" s="28"/>
      <c r="D12" s="29"/>
      <c r="E12" s="12"/>
      <c r="F12" s="12"/>
      <c r="G12" s="7">
        <f>G11</f>
        <v>13046750</v>
      </c>
    </row>
    <row r="13" spans="1:7">
      <c r="A13" s="27">
        <v>5</v>
      </c>
      <c r="B13" s="5" t="s">
        <v>15</v>
      </c>
      <c r="C13" s="5" t="s">
        <v>16</v>
      </c>
      <c r="D13" s="29" t="s">
        <v>9</v>
      </c>
      <c r="E13" s="12">
        <v>866.93</v>
      </c>
      <c r="F13" s="12">
        <v>11378</v>
      </c>
      <c r="G13" s="8">
        <f t="shared" si="0"/>
        <v>9863929.5399999991</v>
      </c>
    </row>
    <row r="14" spans="1:7">
      <c r="A14" s="27"/>
      <c r="B14" s="30" t="s">
        <v>315</v>
      </c>
      <c r="C14" s="28"/>
      <c r="D14" s="29"/>
      <c r="E14" s="12"/>
      <c r="F14" s="12"/>
      <c r="G14" s="7">
        <f>G13</f>
        <v>9863929.5399999991</v>
      </c>
    </row>
    <row r="15" spans="1:7" ht="30">
      <c r="A15" s="27">
        <v>6</v>
      </c>
      <c r="B15" s="31" t="s">
        <v>17</v>
      </c>
      <c r="C15" s="31" t="s">
        <v>18</v>
      </c>
      <c r="D15" s="29" t="s">
        <v>9</v>
      </c>
      <c r="E15" s="12">
        <v>1980</v>
      </c>
      <c r="F15" s="12">
        <v>7120</v>
      </c>
      <c r="G15" s="8">
        <f t="shared" si="0"/>
        <v>14097600</v>
      </c>
    </row>
    <row r="16" spans="1:7">
      <c r="A16" s="27"/>
      <c r="B16" s="30" t="s">
        <v>315</v>
      </c>
      <c r="C16" s="28"/>
      <c r="D16" s="29"/>
      <c r="E16" s="12"/>
      <c r="F16" s="12"/>
      <c r="G16" s="7">
        <f>G15</f>
        <v>14097600</v>
      </c>
    </row>
    <row r="17" spans="1:7">
      <c r="A17" s="27">
        <v>7</v>
      </c>
      <c r="B17" s="32" t="s">
        <v>19</v>
      </c>
      <c r="C17" s="4" t="s">
        <v>20</v>
      </c>
      <c r="D17" s="29" t="s">
        <v>21</v>
      </c>
      <c r="E17" s="12">
        <v>250</v>
      </c>
      <c r="F17" s="12">
        <v>29780</v>
      </c>
      <c r="G17" s="8">
        <f t="shared" si="0"/>
        <v>7445000</v>
      </c>
    </row>
    <row r="18" spans="1:7">
      <c r="A18" s="27"/>
      <c r="B18" s="30" t="s">
        <v>315</v>
      </c>
      <c r="C18" s="28"/>
      <c r="D18" s="29"/>
      <c r="E18" s="12"/>
      <c r="F18" s="12"/>
      <c r="G18" s="7">
        <f>G17</f>
        <v>7445000</v>
      </c>
    </row>
    <row r="19" spans="1:7" ht="30">
      <c r="A19" s="27">
        <v>8</v>
      </c>
      <c r="B19" s="32" t="s">
        <v>22</v>
      </c>
      <c r="C19" s="4" t="s">
        <v>20</v>
      </c>
      <c r="D19" s="29" t="s">
        <v>21</v>
      </c>
      <c r="E19" s="12">
        <v>189.07</v>
      </c>
      <c r="F19" s="12">
        <v>27450</v>
      </c>
      <c r="G19" s="8">
        <f t="shared" si="0"/>
        <v>5189971.5</v>
      </c>
    </row>
    <row r="20" spans="1:7">
      <c r="A20" s="27"/>
      <c r="B20" s="30" t="s">
        <v>315</v>
      </c>
      <c r="C20" s="28"/>
      <c r="D20" s="29"/>
      <c r="E20" s="12"/>
      <c r="F20" s="12"/>
      <c r="G20" s="7">
        <f>G19</f>
        <v>5189971.5</v>
      </c>
    </row>
    <row r="21" spans="1:7">
      <c r="A21" s="27">
        <v>9</v>
      </c>
      <c r="B21" s="32" t="s">
        <v>23</v>
      </c>
      <c r="C21" s="4" t="s">
        <v>24</v>
      </c>
      <c r="D21" s="13" t="s">
        <v>21</v>
      </c>
      <c r="E21" s="12">
        <v>188.28</v>
      </c>
      <c r="F21" s="12">
        <v>164600</v>
      </c>
      <c r="G21" s="8">
        <f t="shared" si="0"/>
        <v>30990888</v>
      </c>
    </row>
    <row r="22" spans="1:7">
      <c r="A22" s="27"/>
      <c r="B22" s="30" t="s">
        <v>315</v>
      </c>
      <c r="C22" s="28"/>
      <c r="D22" s="29"/>
      <c r="E22" s="12"/>
      <c r="F22" s="12"/>
      <c r="G22" s="7">
        <f>G21</f>
        <v>30990888</v>
      </c>
    </row>
    <row r="23" spans="1:7">
      <c r="A23" s="27">
        <v>10</v>
      </c>
      <c r="B23" s="32" t="s">
        <v>25</v>
      </c>
      <c r="C23" s="4" t="s">
        <v>26</v>
      </c>
      <c r="D23" s="13" t="s">
        <v>21</v>
      </c>
      <c r="E23" s="12">
        <v>188.28</v>
      </c>
      <c r="F23" s="12">
        <v>99605</v>
      </c>
      <c r="G23" s="8">
        <f t="shared" si="0"/>
        <v>18753629.399999999</v>
      </c>
    </row>
    <row r="24" spans="1:7">
      <c r="A24" s="27"/>
      <c r="B24" s="30" t="s">
        <v>315</v>
      </c>
      <c r="C24" s="28"/>
      <c r="D24" s="29"/>
      <c r="E24" s="12"/>
      <c r="F24" s="12"/>
      <c r="G24" s="7">
        <f>G23</f>
        <v>18753629.399999999</v>
      </c>
    </row>
    <row r="25" spans="1:7">
      <c r="A25" s="27">
        <v>11</v>
      </c>
      <c r="B25" s="32" t="s">
        <v>27</v>
      </c>
      <c r="C25" s="4" t="s">
        <v>28</v>
      </c>
      <c r="D25" s="13" t="s">
        <v>21</v>
      </c>
      <c r="E25" s="12">
        <v>132.07</v>
      </c>
      <c r="F25" s="12">
        <v>335550</v>
      </c>
      <c r="G25" s="8">
        <f t="shared" si="0"/>
        <v>44316088.5</v>
      </c>
    </row>
    <row r="26" spans="1:7">
      <c r="A26" s="27"/>
      <c r="B26" s="30" t="s">
        <v>315</v>
      </c>
      <c r="C26" s="28"/>
      <c r="D26" s="29"/>
      <c r="E26" s="12"/>
      <c r="F26" s="12"/>
      <c r="G26" s="7">
        <f>G25</f>
        <v>44316088.5</v>
      </c>
    </row>
    <row r="27" spans="1:7">
      <c r="A27" s="27">
        <v>12</v>
      </c>
      <c r="B27" s="32" t="s">
        <v>29</v>
      </c>
      <c r="C27" s="4" t="s">
        <v>30</v>
      </c>
      <c r="D27" s="13" t="s">
        <v>21</v>
      </c>
      <c r="E27" s="12">
        <v>180</v>
      </c>
      <c r="F27" s="12">
        <v>141510</v>
      </c>
      <c r="G27" s="8">
        <f t="shared" si="0"/>
        <v>25471800</v>
      </c>
    </row>
    <row r="28" spans="1:7">
      <c r="A28" s="27"/>
      <c r="B28" s="30" t="s">
        <v>315</v>
      </c>
      <c r="C28" s="28"/>
      <c r="D28" s="29"/>
      <c r="E28" s="12"/>
      <c r="F28" s="12"/>
      <c r="G28" s="7">
        <f>G27</f>
        <v>25471800</v>
      </c>
    </row>
    <row r="29" spans="1:7">
      <c r="A29" s="27">
        <v>13</v>
      </c>
      <c r="B29" s="32" t="s">
        <v>31</v>
      </c>
      <c r="C29" s="4" t="s">
        <v>32</v>
      </c>
      <c r="D29" s="13" t="s">
        <v>21</v>
      </c>
      <c r="E29" s="12">
        <v>141.37</v>
      </c>
      <c r="F29" s="12">
        <v>74281</v>
      </c>
      <c r="G29" s="8">
        <f t="shared" si="0"/>
        <v>10501104.970000001</v>
      </c>
    </row>
    <row r="30" spans="1:7">
      <c r="A30" s="27"/>
      <c r="B30" s="30" t="s">
        <v>315</v>
      </c>
      <c r="C30" s="28"/>
      <c r="D30" s="29"/>
      <c r="E30" s="12"/>
      <c r="F30" s="12"/>
      <c r="G30" s="7">
        <f>G29</f>
        <v>10501104.970000001</v>
      </c>
    </row>
    <row r="31" spans="1:7">
      <c r="A31" s="27">
        <v>14</v>
      </c>
      <c r="B31" s="32" t="s">
        <v>31</v>
      </c>
      <c r="C31" s="4" t="s">
        <v>33</v>
      </c>
      <c r="D31" s="13" t="s">
        <v>21</v>
      </c>
      <c r="E31" s="12">
        <v>155.41999999999999</v>
      </c>
      <c r="F31" s="12">
        <v>59230</v>
      </c>
      <c r="G31" s="8">
        <f t="shared" si="0"/>
        <v>9205526.5999999996</v>
      </c>
    </row>
    <row r="32" spans="1:7">
      <c r="A32" s="27"/>
      <c r="B32" s="30" t="s">
        <v>315</v>
      </c>
      <c r="C32" s="28"/>
      <c r="D32" s="29"/>
      <c r="E32" s="12"/>
      <c r="F32" s="12"/>
      <c r="G32" s="7">
        <f>G31</f>
        <v>9205526.5999999996</v>
      </c>
    </row>
    <row r="33" spans="1:7">
      <c r="A33" s="27">
        <v>15</v>
      </c>
      <c r="B33" s="32" t="s">
        <v>31</v>
      </c>
      <c r="C33" s="4" t="s">
        <v>34</v>
      </c>
      <c r="D33" s="13" t="s">
        <v>21</v>
      </c>
      <c r="E33" s="12">
        <v>119.34</v>
      </c>
      <c r="F33" s="12">
        <v>49380</v>
      </c>
      <c r="G33" s="8">
        <f t="shared" si="0"/>
        <v>5893009.2000000002</v>
      </c>
    </row>
    <row r="34" spans="1:7">
      <c r="A34" s="27"/>
      <c r="B34" s="30" t="s">
        <v>315</v>
      </c>
      <c r="C34" s="28"/>
      <c r="D34" s="29"/>
      <c r="E34" s="12"/>
      <c r="F34" s="12"/>
      <c r="G34" s="7">
        <f>G33</f>
        <v>5893009.2000000002</v>
      </c>
    </row>
    <row r="35" spans="1:7">
      <c r="A35" s="27">
        <v>16</v>
      </c>
      <c r="B35" s="32" t="s">
        <v>31</v>
      </c>
      <c r="C35" s="4" t="s">
        <v>35</v>
      </c>
      <c r="D35" s="13" t="s">
        <v>21</v>
      </c>
      <c r="E35" s="12">
        <v>210.23</v>
      </c>
      <c r="F35" s="12">
        <v>37510</v>
      </c>
      <c r="G35" s="8">
        <f t="shared" si="0"/>
        <v>7885727.2999999998</v>
      </c>
    </row>
    <row r="36" spans="1:7">
      <c r="A36" s="27"/>
      <c r="B36" s="30" t="s">
        <v>315</v>
      </c>
      <c r="C36" s="28"/>
      <c r="D36" s="29"/>
      <c r="E36" s="12"/>
      <c r="F36" s="12"/>
      <c r="G36" s="7">
        <f>G35</f>
        <v>7885727.2999999998</v>
      </c>
    </row>
    <row r="37" spans="1:7">
      <c r="A37" s="27">
        <v>17</v>
      </c>
      <c r="B37" s="4" t="s">
        <v>36</v>
      </c>
      <c r="C37" s="4" t="s">
        <v>37</v>
      </c>
      <c r="D37" s="13" t="s">
        <v>21</v>
      </c>
      <c r="E37" s="12">
        <v>373.84</v>
      </c>
      <c r="F37" s="12">
        <v>13986</v>
      </c>
      <c r="G37" s="8">
        <f t="shared" si="0"/>
        <v>5228526.2399999993</v>
      </c>
    </row>
    <row r="38" spans="1:7">
      <c r="A38" s="27"/>
      <c r="B38" s="30" t="s">
        <v>315</v>
      </c>
      <c r="C38" s="28"/>
      <c r="D38" s="29"/>
      <c r="E38" s="12"/>
      <c r="F38" s="12"/>
      <c r="G38" s="7">
        <f>G37</f>
        <v>5228526.2399999993</v>
      </c>
    </row>
    <row r="39" spans="1:7" ht="30">
      <c r="A39" s="27">
        <v>18</v>
      </c>
      <c r="B39" s="28" t="s">
        <v>38</v>
      </c>
      <c r="C39" s="28" t="s">
        <v>39</v>
      </c>
      <c r="D39" s="29" t="s">
        <v>21</v>
      </c>
      <c r="E39" s="12">
        <v>2376</v>
      </c>
      <c r="F39" s="12">
        <v>3249</v>
      </c>
      <c r="G39" s="8">
        <f t="shared" si="0"/>
        <v>7719624</v>
      </c>
    </row>
    <row r="40" spans="1:7">
      <c r="A40" s="27"/>
      <c r="B40" s="30" t="s">
        <v>315</v>
      </c>
      <c r="C40" s="28"/>
      <c r="D40" s="29"/>
      <c r="E40" s="12"/>
      <c r="F40" s="12"/>
      <c r="G40" s="7">
        <f>G39</f>
        <v>7719624</v>
      </c>
    </row>
    <row r="41" spans="1:7">
      <c r="A41" s="27">
        <v>19</v>
      </c>
      <c r="B41" s="4" t="s">
        <v>40</v>
      </c>
      <c r="C41" s="4" t="s">
        <v>41</v>
      </c>
      <c r="D41" s="29" t="s">
        <v>42</v>
      </c>
      <c r="E41" s="12">
        <v>374.5</v>
      </c>
      <c r="F41" s="12">
        <v>36399.600000000006</v>
      </c>
      <c r="G41" s="8">
        <f t="shared" si="0"/>
        <v>13631650.200000003</v>
      </c>
    </row>
    <row r="42" spans="1:7">
      <c r="A42" s="27"/>
      <c r="B42" s="30" t="s">
        <v>315</v>
      </c>
      <c r="C42" s="28"/>
      <c r="D42" s="29"/>
      <c r="E42" s="12"/>
      <c r="F42" s="12"/>
      <c r="G42" s="7">
        <f>G41</f>
        <v>13631650.200000003</v>
      </c>
    </row>
    <row r="43" spans="1:7">
      <c r="A43" s="27">
        <v>20</v>
      </c>
      <c r="B43" s="32" t="s">
        <v>43</v>
      </c>
      <c r="C43" s="4" t="s">
        <v>44</v>
      </c>
      <c r="D43" s="13" t="s">
        <v>45</v>
      </c>
      <c r="E43" s="12">
        <v>184.74</v>
      </c>
      <c r="F43" s="12">
        <v>26360</v>
      </c>
      <c r="G43" s="8">
        <f t="shared" si="0"/>
        <v>4869746.4000000004</v>
      </c>
    </row>
    <row r="44" spans="1:7">
      <c r="A44" s="27"/>
      <c r="B44" s="30" t="s">
        <v>315</v>
      </c>
      <c r="C44" s="28"/>
      <c r="D44" s="29"/>
      <c r="E44" s="12"/>
      <c r="F44" s="12"/>
      <c r="G44" s="7">
        <f>G43</f>
        <v>4869746.4000000004</v>
      </c>
    </row>
    <row r="45" spans="1:7">
      <c r="A45" s="27">
        <v>21</v>
      </c>
      <c r="B45" s="33" t="s">
        <v>46</v>
      </c>
      <c r="C45" s="34" t="s">
        <v>47</v>
      </c>
      <c r="D45" s="35" t="s">
        <v>9</v>
      </c>
      <c r="E45" s="12">
        <v>54</v>
      </c>
      <c r="F45" s="12">
        <v>157350</v>
      </c>
      <c r="G45" s="8">
        <f t="shared" si="0"/>
        <v>8496900</v>
      </c>
    </row>
    <row r="46" spans="1:7">
      <c r="A46" s="27"/>
      <c r="B46" s="30" t="s">
        <v>315</v>
      </c>
      <c r="C46" s="28"/>
      <c r="D46" s="29"/>
      <c r="E46" s="12"/>
      <c r="F46" s="12"/>
      <c r="G46" s="7">
        <f>G45</f>
        <v>8496900</v>
      </c>
    </row>
    <row r="47" spans="1:7">
      <c r="A47" s="27">
        <v>22</v>
      </c>
      <c r="B47" s="34" t="s">
        <v>48</v>
      </c>
      <c r="C47" s="34" t="s">
        <v>49</v>
      </c>
      <c r="D47" s="35" t="s">
        <v>21</v>
      </c>
      <c r="E47" s="12">
        <v>3780</v>
      </c>
      <c r="F47" s="12">
        <v>1745</v>
      </c>
      <c r="G47" s="8">
        <f t="shared" si="0"/>
        <v>6596100</v>
      </c>
    </row>
    <row r="48" spans="1:7">
      <c r="A48" s="27"/>
      <c r="B48" s="30" t="s">
        <v>315</v>
      </c>
      <c r="C48" s="28"/>
      <c r="D48" s="29"/>
      <c r="E48" s="12"/>
      <c r="F48" s="12"/>
      <c r="G48" s="7">
        <f>G47</f>
        <v>6596100</v>
      </c>
    </row>
    <row r="49" spans="1:7" ht="30">
      <c r="A49" s="27">
        <v>23</v>
      </c>
      <c r="B49" s="34" t="s">
        <v>50</v>
      </c>
      <c r="C49" s="34" t="s">
        <v>51</v>
      </c>
      <c r="D49" s="35" t="s">
        <v>52</v>
      </c>
      <c r="E49" s="12">
        <v>210</v>
      </c>
      <c r="F49" s="12">
        <v>82150</v>
      </c>
      <c r="G49" s="8">
        <f t="shared" si="0"/>
        <v>17251500</v>
      </c>
    </row>
    <row r="50" spans="1:7">
      <c r="A50" s="27"/>
      <c r="B50" s="30" t="s">
        <v>315</v>
      </c>
      <c r="C50" s="28"/>
      <c r="D50" s="29"/>
      <c r="E50" s="12"/>
      <c r="F50" s="12"/>
      <c r="G50" s="7">
        <f>G49</f>
        <v>17251500</v>
      </c>
    </row>
    <row r="51" spans="1:7" ht="32.25" customHeight="1">
      <c r="A51" s="27">
        <v>24</v>
      </c>
      <c r="B51" s="34" t="s">
        <v>53</v>
      </c>
      <c r="C51" s="34" t="s">
        <v>54</v>
      </c>
      <c r="D51" s="36" t="s">
        <v>21</v>
      </c>
      <c r="E51" s="12">
        <v>2895.8</v>
      </c>
      <c r="F51" s="12">
        <v>2071</v>
      </c>
      <c r="G51" s="8">
        <f t="shared" si="0"/>
        <v>5997201.8000000007</v>
      </c>
    </row>
    <row r="52" spans="1:7">
      <c r="A52" s="27"/>
      <c r="B52" s="30" t="s">
        <v>315</v>
      </c>
      <c r="C52" s="28"/>
      <c r="D52" s="29"/>
      <c r="E52" s="12"/>
      <c r="F52" s="12"/>
      <c r="G52" s="7">
        <f>G51</f>
        <v>5997201.8000000007</v>
      </c>
    </row>
    <row r="53" spans="1:7">
      <c r="A53" s="27">
        <v>25</v>
      </c>
      <c r="B53" s="34" t="s">
        <v>55</v>
      </c>
      <c r="C53" s="34" t="s">
        <v>56</v>
      </c>
      <c r="D53" s="36" t="s">
        <v>57</v>
      </c>
      <c r="E53" s="12">
        <v>2277.8000000000002</v>
      </c>
      <c r="F53" s="12">
        <v>3600</v>
      </c>
      <c r="G53" s="8">
        <f t="shared" si="0"/>
        <v>8200080.0000000009</v>
      </c>
    </row>
    <row r="54" spans="1:7">
      <c r="A54" s="27"/>
      <c r="B54" s="30" t="s">
        <v>315</v>
      </c>
      <c r="C54" s="28"/>
      <c r="D54" s="29"/>
      <c r="E54" s="12"/>
      <c r="F54" s="12"/>
      <c r="G54" s="7">
        <f>G53</f>
        <v>8200080.0000000009</v>
      </c>
    </row>
    <row r="55" spans="1:7">
      <c r="A55" s="27"/>
      <c r="B55" s="37" t="s">
        <v>58</v>
      </c>
      <c r="C55" s="4"/>
      <c r="D55" s="38"/>
      <c r="E55" s="12"/>
      <c r="F55" s="12"/>
      <c r="G55" s="8"/>
    </row>
    <row r="56" spans="1:7" ht="45">
      <c r="A56" s="27">
        <v>26</v>
      </c>
      <c r="B56" s="28" t="s">
        <v>59</v>
      </c>
      <c r="C56" s="28" t="s">
        <v>60</v>
      </c>
      <c r="D56" s="29" t="s">
        <v>61</v>
      </c>
      <c r="E56" s="12">
        <v>18620</v>
      </c>
      <c r="F56" s="12">
        <v>406</v>
      </c>
      <c r="G56" s="8">
        <f t="shared" si="0"/>
        <v>7559720</v>
      </c>
    </row>
    <row r="57" spans="1:7">
      <c r="A57" s="27"/>
      <c r="B57" s="30" t="s">
        <v>315</v>
      </c>
      <c r="C57" s="28"/>
      <c r="D57" s="29"/>
      <c r="E57" s="12"/>
      <c r="F57" s="12"/>
      <c r="G57" s="7">
        <f>G56</f>
        <v>7559720</v>
      </c>
    </row>
    <row r="58" spans="1:7" ht="60">
      <c r="A58" s="27">
        <v>27</v>
      </c>
      <c r="B58" s="4" t="s">
        <v>62</v>
      </c>
      <c r="C58" s="4" t="s">
        <v>60</v>
      </c>
      <c r="D58" s="13" t="s">
        <v>61</v>
      </c>
      <c r="E58" s="12">
        <v>35650</v>
      </c>
      <c r="F58" s="12">
        <v>158</v>
      </c>
      <c r="G58" s="8">
        <f t="shared" si="0"/>
        <v>5632700</v>
      </c>
    </row>
    <row r="59" spans="1:7">
      <c r="A59" s="27"/>
      <c r="B59" s="30" t="s">
        <v>315</v>
      </c>
      <c r="C59" s="28"/>
      <c r="D59" s="29"/>
      <c r="E59" s="12"/>
      <c r="F59" s="12"/>
      <c r="G59" s="7">
        <f>G58</f>
        <v>5632700</v>
      </c>
    </row>
    <row r="60" spans="1:7" ht="45">
      <c r="A60" s="27">
        <v>28</v>
      </c>
      <c r="B60" s="28" t="s">
        <v>63</v>
      </c>
      <c r="C60" s="28" t="s">
        <v>60</v>
      </c>
      <c r="D60" s="29" t="s">
        <v>61</v>
      </c>
      <c r="E60" s="12">
        <v>16700</v>
      </c>
      <c r="F60" s="12">
        <v>393</v>
      </c>
      <c r="G60" s="8">
        <f t="shared" si="0"/>
        <v>6563100</v>
      </c>
    </row>
    <row r="61" spans="1:7">
      <c r="A61" s="27"/>
      <c r="B61" s="30" t="s">
        <v>315</v>
      </c>
      <c r="C61" s="28"/>
      <c r="D61" s="29"/>
      <c r="E61" s="12"/>
      <c r="F61" s="12"/>
      <c r="G61" s="7">
        <f>G60</f>
        <v>6563100</v>
      </c>
    </row>
    <row r="62" spans="1:7" ht="45">
      <c r="A62" s="27">
        <v>29</v>
      </c>
      <c r="B62" s="39" t="s">
        <v>64</v>
      </c>
      <c r="C62" s="39" t="s">
        <v>60</v>
      </c>
      <c r="D62" s="9" t="s">
        <v>61</v>
      </c>
      <c r="E62" s="12">
        <v>27650</v>
      </c>
      <c r="F62" s="12">
        <v>189</v>
      </c>
      <c r="G62" s="8">
        <f t="shared" si="0"/>
        <v>5225850</v>
      </c>
    </row>
    <row r="63" spans="1:7">
      <c r="A63" s="27"/>
      <c r="B63" s="30" t="s">
        <v>315</v>
      </c>
      <c r="C63" s="28"/>
      <c r="D63" s="29"/>
      <c r="E63" s="12"/>
      <c r="F63" s="12"/>
      <c r="G63" s="7">
        <f>G62</f>
        <v>5225850</v>
      </c>
    </row>
    <row r="64" spans="1:7" ht="45">
      <c r="A64" s="27">
        <v>30</v>
      </c>
      <c r="B64" s="40" t="s">
        <v>293</v>
      </c>
      <c r="C64" s="39" t="s">
        <v>294</v>
      </c>
      <c r="D64" s="9" t="s">
        <v>61</v>
      </c>
      <c r="E64" s="10">
        <v>72000</v>
      </c>
      <c r="F64" s="11">
        <v>40</v>
      </c>
      <c r="G64" s="8">
        <f t="shared" si="0"/>
        <v>2880000</v>
      </c>
    </row>
    <row r="65" spans="1:7">
      <c r="A65" s="27"/>
      <c r="B65" s="30" t="s">
        <v>315</v>
      </c>
      <c r="C65" s="28"/>
      <c r="D65" s="29"/>
      <c r="E65" s="12"/>
      <c r="F65" s="12"/>
      <c r="G65" s="7">
        <f>G64</f>
        <v>2880000</v>
      </c>
    </row>
    <row r="66" spans="1:7" ht="75">
      <c r="A66" s="27">
        <v>31</v>
      </c>
      <c r="B66" s="39" t="s">
        <v>65</v>
      </c>
      <c r="C66" s="39" t="s">
        <v>66</v>
      </c>
      <c r="D66" s="9" t="s">
        <v>61</v>
      </c>
      <c r="E66" s="12">
        <v>72000</v>
      </c>
      <c r="F66" s="12">
        <v>363</v>
      </c>
      <c r="G66" s="8">
        <f t="shared" si="0"/>
        <v>26136000</v>
      </c>
    </row>
    <row r="67" spans="1:7">
      <c r="A67" s="27"/>
      <c r="B67" s="30" t="s">
        <v>315</v>
      </c>
      <c r="C67" s="28"/>
      <c r="D67" s="29"/>
      <c r="E67" s="12"/>
      <c r="F67" s="12"/>
      <c r="G67" s="7">
        <f>G66</f>
        <v>26136000</v>
      </c>
    </row>
    <row r="68" spans="1:7">
      <c r="A68" s="27"/>
      <c r="B68" s="30" t="s">
        <v>67</v>
      </c>
      <c r="C68" s="28"/>
      <c r="D68" s="3"/>
      <c r="E68" s="12"/>
      <c r="F68" s="12"/>
      <c r="G68" s="8"/>
    </row>
    <row r="69" spans="1:7" ht="75">
      <c r="A69" s="27">
        <v>32</v>
      </c>
      <c r="B69" s="39" t="s">
        <v>68</v>
      </c>
      <c r="C69" s="28" t="s">
        <v>66</v>
      </c>
      <c r="D69" s="9" t="s">
        <v>61</v>
      </c>
      <c r="E69" s="12">
        <v>72000</v>
      </c>
      <c r="F69" s="12">
        <v>100</v>
      </c>
      <c r="G69" s="8">
        <f t="shared" ref="G69:G127" si="1">E69*F69</f>
        <v>7200000</v>
      </c>
    </row>
    <row r="70" spans="1:7">
      <c r="A70" s="27"/>
      <c r="B70" s="30" t="s">
        <v>315</v>
      </c>
      <c r="C70" s="28"/>
      <c r="D70" s="29"/>
      <c r="E70" s="12"/>
      <c r="F70" s="12"/>
      <c r="G70" s="7">
        <f>G69</f>
        <v>7200000</v>
      </c>
    </row>
    <row r="71" spans="1:7" ht="60">
      <c r="A71" s="27">
        <v>33</v>
      </c>
      <c r="B71" s="28" t="s">
        <v>69</v>
      </c>
      <c r="C71" s="4" t="s">
        <v>70</v>
      </c>
      <c r="D71" s="29" t="s">
        <v>61</v>
      </c>
      <c r="E71" s="12">
        <v>25406.65</v>
      </c>
      <c r="F71" s="12">
        <v>311</v>
      </c>
      <c r="G71" s="8">
        <f t="shared" si="1"/>
        <v>7901468.1500000004</v>
      </c>
    </row>
    <row r="72" spans="1:7">
      <c r="A72" s="27"/>
      <c r="B72" s="30" t="s">
        <v>315</v>
      </c>
      <c r="C72" s="28"/>
      <c r="D72" s="29"/>
      <c r="E72" s="12"/>
      <c r="F72" s="12"/>
      <c r="G72" s="7">
        <f>G71</f>
        <v>7901468.1500000004</v>
      </c>
    </row>
    <row r="73" spans="1:7" ht="90">
      <c r="A73" s="27">
        <v>34</v>
      </c>
      <c r="B73" s="28" t="s">
        <v>71</v>
      </c>
      <c r="C73" s="28" t="s">
        <v>72</v>
      </c>
      <c r="D73" s="29" t="s">
        <v>61</v>
      </c>
      <c r="E73" s="12">
        <v>27820</v>
      </c>
      <c r="F73" s="12">
        <v>274</v>
      </c>
      <c r="G73" s="8">
        <f t="shared" si="1"/>
        <v>7622680</v>
      </c>
    </row>
    <row r="74" spans="1:7">
      <c r="A74" s="27"/>
      <c r="B74" s="30" t="s">
        <v>315</v>
      </c>
      <c r="C74" s="28"/>
      <c r="D74" s="29"/>
      <c r="E74" s="12"/>
      <c r="F74" s="12"/>
      <c r="G74" s="7">
        <f>G73</f>
        <v>7622680</v>
      </c>
    </row>
    <row r="75" spans="1:7" ht="60">
      <c r="A75" s="27">
        <v>35</v>
      </c>
      <c r="B75" s="4" t="s">
        <v>73</v>
      </c>
      <c r="C75" s="4" t="s">
        <v>74</v>
      </c>
      <c r="D75" s="13" t="s">
        <v>75</v>
      </c>
      <c r="E75" s="12">
        <v>1850</v>
      </c>
      <c r="F75" s="12">
        <v>9049</v>
      </c>
      <c r="G75" s="8">
        <f t="shared" si="1"/>
        <v>16740650</v>
      </c>
    </row>
    <row r="76" spans="1:7">
      <c r="A76" s="27"/>
      <c r="B76" s="30" t="s">
        <v>315</v>
      </c>
      <c r="C76" s="28"/>
      <c r="D76" s="29"/>
      <c r="E76" s="12"/>
      <c r="F76" s="12"/>
      <c r="G76" s="7">
        <f>G75</f>
        <v>16740650</v>
      </c>
    </row>
    <row r="77" spans="1:7">
      <c r="A77" s="27"/>
      <c r="B77" s="61" t="s">
        <v>76</v>
      </c>
      <c r="C77" s="61"/>
      <c r="D77" s="38"/>
      <c r="E77" s="12"/>
      <c r="F77" s="12"/>
      <c r="G77" s="8"/>
    </row>
    <row r="78" spans="1:7">
      <c r="A78" s="27">
        <v>36</v>
      </c>
      <c r="B78" s="28" t="s">
        <v>77</v>
      </c>
      <c r="C78" s="28" t="s">
        <v>78</v>
      </c>
      <c r="D78" s="13" t="s">
        <v>61</v>
      </c>
      <c r="E78" s="12">
        <v>11460</v>
      </c>
      <c r="F78" s="12">
        <v>485</v>
      </c>
      <c r="G78" s="8">
        <f t="shared" si="1"/>
        <v>5558100</v>
      </c>
    </row>
    <row r="79" spans="1:7">
      <c r="A79" s="27"/>
      <c r="B79" s="30" t="s">
        <v>315</v>
      </c>
      <c r="C79" s="28"/>
      <c r="D79" s="29"/>
      <c r="E79" s="12"/>
      <c r="F79" s="12"/>
      <c r="G79" s="7">
        <f>G78</f>
        <v>5558100</v>
      </c>
    </row>
    <row r="80" spans="1:7">
      <c r="A80" s="27">
        <v>37</v>
      </c>
      <c r="B80" s="28" t="s">
        <v>79</v>
      </c>
      <c r="C80" s="28" t="s">
        <v>78</v>
      </c>
      <c r="D80" s="13" t="s">
        <v>61</v>
      </c>
      <c r="E80" s="12">
        <v>11460</v>
      </c>
      <c r="F80" s="12">
        <v>565</v>
      </c>
      <c r="G80" s="8">
        <f t="shared" si="1"/>
        <v>6474900</v>
      </c>
    </row>
    <row r="81" spans="1:7">
      <c r="A81" s="27"/>
      <c r="B81" s="30" t="s">
        <v>315</v>
      </c>
      <c r="C81" s="28"/>
      <c r="D81" s="29"/>
      <c r="E81" s="12"/>
      <c r="F81" s="12"/>
      <c r="G81" s="7">
        <f>G80</f>
        <v>6474900</v>
      </c>
    </row>
    <row r="82" spans="1:7" ht="30">
      <c r="A82" s="27">
        <v>38</v>
      </c>
      <c r="B82" s="28" t="s">
        <v>80</v>
      </c>
      <c r="C82" s="28" t="s">
        <v>81</v>
      </c>
      <c r="D82" s="13" t="s">
        <v>61</v>
      </c>
      <c r="E82" s="12">
        <v>75300</v>
      </c>
      <c r="F82" s="12">
        <v>100</v>
      </c>
      <c r="G82" s="8">
        <f t="shared" si="1"/>
        <v>7530000</v>
      </c>
    </row>
    <row r="83" spans="1:7">
      <c r="A83" s="27"/>
      <c r="B83" s="30" t="s">
        <v>315</v>
      </c>
      <c r="C83" s="28"/>
      <c r="D83" s="29"/>
      <c r="E83" s="12"/>
      <c r="F83" s="12"/>
      <c r="G83" s="7">
        <f>G82</f>
        <v>7530000</v>
      </c>
    </row>
    <row r="84" spans="1:7" ht="30">
      <c r="A84" s="27">
        <v>39</v>
      </c>
      <c r="B84" s="28" t="s">
        <v>82</v>
      </c>
      <c r="C84" s="28" t="s">
        <v>78</v>
      </c>
      <c r="D84" s="13" t="s">
        <v>61</v>
      </c>
      <c r="E84" s="12">
        <v>15200</v>
      </c>
      <c r="F84" s="12">
        <v>670</v>
      </c>
      <c r="G84" s="8">
        <f t="shared" si="1"/>
        <v>10184000</v>
      </c>
    </row>
    <row r="85" spans="1:7">
      <c r="A85" s="27"/>
      <c r="B85" s="30" t="s">
        <v>315</v>
      </c>
      <c r="C85" s="28"/>
      <c r="D85" s="29"/>
      <c r="E85" s="12"/>
      <c r="F85" s="12"/>
      <c r="G85" s="7">
        <f>G84</f>
        <v>10184000</v>
      </c>
    </row>
    <row r="86" spans="1:7">
      <c r="A86" s="27">
        <v>40</v>
      </c>
      <c r="B86" s="28" t="s">
        <v>83</v>
      </c>
      <c r="C86" s="28" t="s">
        <v>78</v>
      </c>
      <c r="D86" s="13" t="s">
        <v>61</v>
      </c>
      <c r="E86" s="12">
        <v>19500</v>
      </c>
      <c r="F86" s="12">
        <v>749</v>
      </c>
      <c r="G86" s="8">
        <f t="shared" si="1"/>
        <v>14605500</v>
      </c>
    </row>
    <row r="87" spans="1:7">
      <c r="A87" s="27"/>
      <c r="B87" s="30" t="s">
        <v>315</v>
      </c>
      <c r="C87" s="28"/>
      <c r="D87" s="29"/>
      <c r="E87" s="12"/>
      <c r="F87" s="12"/>
      <c r="G87" s="7">
        <f>G86</f>
        <v>14605500</v>
      </c>
    </row>
    <row r="88" spans="1:7" ht="30">
      <c r="A88" s="27">
        <v>41</v>
      </c>
      <c r="B88" s="28" t="s">
        <v>84</v>
      </c>
      <c r="C88" s="28" t="s">
        <v>78</v>
      </c>
      <c r="D88" s="13" t="s">
        <v>61</v>
      </c>
      <c r="E88" s="12">
        <v>29000</v>
      </c>
      <c r="F88" s="12">
        <v>217</v>
      </c>
      <c r="G88" s="8">
        <f t="shared" si="1"/>
        <v>6293000</v>
      </c>
    </row>
    <row r="89" spans="1:7">
      <c r="A89" s="27"/>
      <c r="B89" s="30" t="s">
        <v>315</v>
      </c>
      <c r="C89" s="28"/>
      <c r="D89" s="29"/>
      <c r="E89" s="12"/>
      <c r="F89" s="12"/>
      <c r="G89" s="7">
        <f>G88</f>
        <v>6293000</v>
      </c>
    </row>
    <row r="90" spans="1:7" ht="30">
      <c r="A90" s="27">
        <v>42</v>
      </c>
      <c r="B90" s="28" t="s">
        <v>85</v>
      </c>
      <c r="C90" s="28" t="s">
        <v>78</v>
      </c>
      <c r="D90" s="13" t="s">
        <v>61</v>
      </c>
      <c r="E90" s="12">
        <v>35000</v>
      </c>
      <c r="F90" s="12">
        <v>151</v>
      </c>
      <c r="G90" s="8">
        <f t="shared" si="1"/>
        <v>5285000</v>
      </c>
    </row>
    <row r="91" spans="1:7">
      <c r="A91" s="27"/>
      <c r="B91" s="30" t="s">
        <v>315</v>
      </c>
      <c r="C91" s="28"/>
      <c r="D91" s="29"/>
      <c r="E91" s="12"/>
      <c r="F91" s="12"/>
      <c r="G91" s="7">
        <f>G90</f>
        <v>5285000</v>
      </c>
    </row>
    <row r="92" spans="1:7">
      <c r="A92" s="27">
        <v>43</v>
      </c>
      <c r="B92" s="28" t="s">
        <v>86</v>
      </c>
      <c r="C92" s="28" t="s">
        <v>78</v>
      </c>
      <c r="D92" s="13" t="s">
        <v>61</v>
      </c>
      <c r="E92" s="12">
        <v>22800</v>
      </c>
      <c r="F92" s="12">
        <v>368</v>
      </c>
      <c r="G92" s="8">
        <f t="shared" si="1"/>
        <v>8390400</v>
      </c>
    </row>
    <row r="93" spans="1:7">
      <c r="A93" s="27"/>
      <c r="B93" s="30" t="s">
        <v>315</v>
      </c>
      <c r="C93" s="28"/>
      <c r="D93" s="29"/>
      <c r="E93" s="12"/>
      <c r="F93" s="12"/>
      <c r="G93" s="7">
        <f>G92</f>
        <v>8390400</v>
      </c>
    </row>
    <row r="94" spans="1:7" ht="30">
      <c r="A94" s="27">
        <v>44</v>
      </c>
      <c r="B94" s="28" t="s">
        <v>87</v>
      </c>
      <c r="C94" s="28" t="s">
        <v>88</v>
      </c>
      <c r="D94" s="13" t="s">
        <v>61</v>
      </c>
      <c r="E94" s="12">
        <v>64000</v>
      </c>
      <c r="F94" s="12">
        <v>168</v>
      </c>
      <c r="G94" s="8">
        <f t="shared" si="1"/>
        <v>10752000</v>
      </c>
    </row>
    <row r="95" spans="1:7">
      <c r="A95" s="27"/>
      <c r="B95" s="30" t="s">
        <v>315</v>
      </c>
      <c r="C95" s="28"/>
      <c r="D95" s="29"/>
      <c r="E95" s="12"/>
      <c r="F95" s="12"/>
      <c r="G95" s="7">
        <f>G94</f>
        <v>10752000</v>
      </c>
    </row>
    <row r="96" spans="1:7">
      <c r="A96" s="27">
        <v>45</v>
      </c>
      <c r="B96" s="28" t="s">
        <v>89</v>
      </c>
      <c r="C96" s="28" t="s">
        <v>90</v>
      </c>
      <c r="D96" s="13" t="s">
        <v>61</v>
      </c>
      <c r="E96" s="12">
        <v>13650</v>
      </c>
      <c r="F96" s="12">
        <v>1510</v>
      </c>
      <c r="G96" s="8">
        <f t="shared" si="1"/>
        <v>20611500</v>
      </c>
    </row>
    <row r="97" spans="1:7">
      <c r="A97" s="27"/>
      <c r="B97" s="30" t="s">
        <v>315</v>
      </c>
      <c r="C97" s="28"/>
      <c r="D97" s="29"/>
      <c r="E97" s="12"/>
      <c r="F97" s="12"/>
      <c r="G97" s="7">
        <f>G96</f>
        <v>20611500</v>
      </c>
    </row>
    <row r="98" spans="1:7">
      <c r="A98" s="27"/>
      <c r="B98" s="61" t="s">
        <v>91</v>
      </c>
      <c r="C98" s="61"/>
      <c r="D98" s="38"/>
      <c r="E98" s="12"/>
      <c r="F98" s="12"/>
      <c r="G98" s="8"/>
    </row>
    <row r="99" spans="1:7" ht="30">
      <c r="A99" s="27">
        <v>46</v>
      </c>
      <c r="B99" s="4" t="s">
        <v>92</v>
      </c>
      <c r="C99" s="4" t="s">
        <v>93</v>
      </c>
      <c r="D99" s="13" t="s">
        <v>61</v>
      </c>
      <c r="E99" s="12">
        <v>627234</v>
      </c>
      <c r="F99" s="12">
        <v>14</v>
      </c>
      <c r="G99" s="8">
        <f t="shared" si="1"/>
        <v>8781276</v>
      </c>
    </row>
    <row r="100" spans="1:7">
      <c r="A100" s="27"/>
      <c r="B100" s="30" t="s">
        <v>315</v>
      </c>
      <c r="C100" s="28"/>
      <c r="D100" s="29"/>
      <c r="E100" s="12"/>
      <c r="F100" s="12"/>
      <c r="G100" s="7">
        <f>G99</f>
        <v>8781276</v>
      </c>
    </row>
    <row r="101" spans="1:7">
      <c r="A101" s="27"/>
      <c r="B101" s="57" t="s">
        <v>94</v>
      </c>
      <c r="C101" s="57"/>
      <c r="D101" s="41"/>
      <c r="E101" s="12"/>
      <c r="F101" s="12"/>
      <c r="G101" s="8"/>
    </row>
    <row r="102" spans="1:7">
      <c r="A102" s="27">
        <v>47</v>
      </c>
      <c r="B102" s="28" t="s">
        <v>95</v>
      </c>
      <c r="C102" s="28" t="s">
        <v>96</v>
      </c>
      <c r="D102" s="13" t="s">
        <v>97</v>
      </c>
      <c r="E102" s="12">
        <v>1917.5999999999997</v>
      </c>
      <c r="F102" s="12">
        <v>2950</v>
      </c>
      <c r="G102" s="8">
        <f t="shared" si="1"/>
        <v>5656919.9999999991</v>
      </c>
    </row>
    <row r="103" spans="1:7">
      <c r="A103" s="27"/>
      <c r="B103" s="30" t="s">
        <v>315</v>
      </c>
      <c r="C103" s="28"/>
      <c r="D103" s="29"/>
      <c r="E103" s="12"/>
      <c r="F103" s="12"/>
      <c r="G103" s="7">
        <f>G102</f>
        <v>5656919.9999999991</v>
      </c>
    </row>
    <row r="104" spans="1:7">
      <c r="A104" s="27"/>
      <c r="B104" s="57" t="s">
        <v>98</v>
      </c>
      <c r="C104" s="57"/>
      <c r="D104" s="3"/>
      <c r="E104" s="12"/>
      <c r="F104" s="12"/>
      <c r="G104" s="8"/>
    </row>
    <row r="105" spans="1:7">
      <c r="A105" s="27">
        <v>48</v>
      </c>
      <c r="B105" s="4" t="s">
        <v>99</v>
      </c>
      <c r="C105" s="4" t="s">
        <v>100</v>
      </c>
      <c r="D105" s="29" t="s">
        <v>101</v>
      </c>
      <c r="E105" s="12">
        <v>29000</v>
      </c>
      <c r="F105" s="12">
        <v>223</v>
      </c>
      <c r="G105" s="8">
        <f t="shared" si="1"/>
        <v>6467000</v>
      </c>
    </row>
    <row r="106" spans="1:7">
      <c r="A106" s="27"/>
      <c r="B106" s="30" t="s">
        <v>315</v>
      </c>
      <c r="C106" s="28"/>
      <c r="D106" s="29"/>
      <c r="E106" s="12"/>
      <c r="F106" s="12"/>
      <c r="G106" s="7">
        <f>G105</f>
        <v>6467000</v>
      </c>
    </row>
    <row r="107" spans="1:7" ht="30">
      <c r="A107" s="27">
        <v>49</v>
      </c>
      <c r="B107" s="39" t="s">
        <v>102</v>
      </c>
      <c r="C107" s="39" t="s">
        <v>103</v>
      </c>
      <c r="D107" s="9" t="s">
        <v>101</v>
      </c>
      <c r="E107" s="12">
        <v>110765</v>
      </c>
      <c r="F107" s="12">
        <v>41</v>
      </c>
      <c r="G107" s="8">
        <f t="shared" si="1"/>
        <v>4541365</v>
      </c>
    </row>
    <row r="108" spans="1:7">
      <c r="A108" s="27"/>
      <c r="B108" s="30" t="s">
        <v>315</v>
      </c>
      <c r="C108" s="28"/>
      <c r="D108" s="29"/>
      <c r="E108" s="12"/>
      <c r="F108" s="12"/>
      <c r="G108" s="7">
        <f>G107</f>
        <v>4541365</v>
      </c>
    </row>
    <row r="109" spans="1:7" ht="30">
      <c r="A109" s="27">
        <v>50</v>
      </c>
      <c r="B109" s="39" t="s">
        <v>104</v>
      </c>
      <c r="C109" s="39" t="s">
        <v>105</v>
      </c>
      <c r="D109" s="9" t="s">
        <v>101</v>
      </c>
      <c r="E109" s="12">
        <v>38900</v>
      </c>
      <c r="F109" s="12">
        <v>120</v>
      </c>
      <c r="G109" s="8">
        <f t="shared" si="1"/>
        <v>4668000</v>
      </c>
    </row>
    <row r="110" spans="1:7">
      <c r="A110" s="27"/>
      <c r="B110" s="30" t="s">
        <v>315</v>
      </c>
      <c r="C110" s="28"/>
      <c r="D110" s="29"/>
      <c r="E110" s="12"/>
      <c r="F110" s="12"/>
      <c r="G110" s="7">
        <f>G109</f>
        <v>4668000</v>
      </c>
    </row>
    <row r="111" spans="1:7">
      <c r="A111" s="27"/>
      <c r="B111" s="56" t="s">
        <v>310</v>
      </c>
      <c r="C111" s="56"/>
      <c r="D111" s="9"/>
      <c r="E111" s="12"/>
      <c r="F111" s="12"/>
      <c r="G111" s="12"/>
    </row>
    <row r="112" spans="1:7">
      <c r="A112" s="27">
        <v>51</v>
      </c>
      <c r="B112" s="42" t="s">
        <v>295</v>
      </c>
      <c r="C112" s="34" t="s">
        <v>243</v>
      </c>
      <c r="D112" s="13" t="s">
        <v>61</v>
      </c>
      <c r="E112" s="10">
        <v>273490</v>
      </c>
      <c r="F112" s="11">
        <f>10</f>
        <v>10</v>
      </c>
      <c r="G112" s="8">
        <f t="shared" si="1"/>
        <v>2734900</v>
      </c>
    </row>
    <row r="113" spans="1:7">
      <c r="A113" s="27"/>
      <c r="B113" s="30" t="s">
        <v>315</v>
      </c>
      <c r="C113" s="28"/>
      <c r="D113" s="29"/>
      <c r="E113" s="12"/>
      <c r="F113" s="12"/>
      <c r="G113" s="7">
        <f>G112</f>
        <v>2734900</v>
      </c>
    </row>
    <row r="114" spans="1:7">
      <c r="A114" s="27"/>
      <c r="B114" s="57" t="s">
        <v>106</v>
      </c>
      <c r="C114" s="57"/>
      <c r="D114" s="3"/>
      <c r="E114" s="12"/>
      <c r="F114" s="12"/>
      <c r="G114" s="8"/>
    </row>
    <row r="115" spans="1:7">
      <c r="A115" s="27">
        <v>52</v>
      </c>
      <c r="B115" s="28" t="s">
        <v>107</v>
      </c>
      <c r="C115" s="39" t="s">
        <v>108</v>
      </c>
      <c r="D115" s="9" t="s">
        <v>75</v>
      </c>
      <c r="E115" s="12">
        <v>204880</v>
      </c>
      <c r="F115" s="12">
        <v>50</v>
      </c>
      <c r="G115" s="8">
        <f t="shared" si="1"/>
        <v>10244000</v>
      </c>
    </row>
    <row r="116" spans="1:7">
      <c r="A116" s="27"/>
      <c r="B116" s="30" t="s">
        <v>315</v>
      </c>
      <c r="C116" s="28"/>
      <c r="D116" s="29"/>
      <c r="E116" s="12"/>
      <c r="F116" s="12"/>
      <c r="G116" s="7">
        <f>G115</f>
        <v>10244000</v>
      </c>
    </row>
    <row r="117" spans="1:7">
      <c r="A117" s="27"/>
      <c r="B117" s="56" t="s">
        <v>109</v>
      </c>
      <c r="C117" s="56"/>
      <c r="D117" s="36"/>
      <c r="E117" s="12"/>
      <c r="F117" s="12"/>
      <c r="G117" s="8"/>
    </row>
    <row r="118" spans="1:7" ht="60">
      <c r="A118" s="27">
        <v>53</v>
      </c>
      <c r="B118" s="34" t="s">
        <v>110</v>
      </c>
      <c r="C118" s="34" t="s">
        <v>313</v>
      </c>
      <c r="D118" s="13" t="s">
        <v>61</v>
      </c>
      <c r="E118" s="12">
        <v>436000</v>
      </c>
      <c r="F118" s="12">
        <v>120</v>
      </c>
      <c r="G118" s="8">
        <f t="shared" si="1"/>
        <v>52320000</v>
      </c>
    </row>
    <row r="119" spans="1:7">
      <c r="A119" s="27"/>
      <c r="B119" s="30" t="s">
        <v>315</v>
      </c>
      <c r="C119" s="28"/>
      <c r="D119" s="29"/>
      <c r="E119" s="12"/>
      <c r="F119" s="12"/>
      <c r="G119" s="7">
        <f>G118</f>
        <v>52320000</v>
      </c>
    </row>
    <row r="120" spans="1:7" ht="63.75" customHeight="1">
      <c r="A120" s="27">
        <v>54</v>
      </c>
      <c r="B120" s="34" t="s">
        <v>111</v>
      </c>
      <c r="C120" s="34" t="s">
        <v>314</v>
      </c>
      <c r="D120" s="36" t="s">
        <v>61</v>
      </c>
      <c r="E120" s="12">
        <v>126000</v>
      </c>
      <c r="F120" s="12">
        <v>80</v>
      </c>
      <c r="G120" s="8">
        <f t="shared" si="1"/>
        <v>10080000</v>
      </c>
    </row>
    <row r="121" spans="1:7">
      <c r="A121" s="27"/>
      <c r="B121" s="30" t="s">
        <v>315</v>
      </c>
      <c r="C121" s="28"/>
      <c r="D121" s="29"/>
      <c r="E121" s="12"/>
      <c r="F121" s="12"/>
      <c r="G121" s="7">
        <f>G120</f>
        <v>10080000</v>
      </c>
    </row>
    <row r="122" spans="1:7" ht="60">
      <c r="A122" s="27">
        <v>55</v>
      </c>
      <c r="B122" s="34" t="s">
        <v>112</v>
      </c>
      <c r="C122" s="34" t="s">
        <v>283</v>
      </c>
      <c r="D122" s="13" t="s">
        <v>61</v>
      </c>
      <c r="E122" s="12">
        <v>120000</v>
      </c>
      <c r="F122" s="12">
        <v>108</v>
      </c>
      <c r="G122" s="8">
        <f t="shared" si="1"/>
        <v>12960000</v>
      </c>
    </row>
    <row r="123" spans="1:7">
      <c r="A123" s="27"/>
      <c r="B123" s="30" t="s">
        <v>315</v>
      </c>
      <c r="C123" s="28"/>
      <c r="D123" s="29"/>
      <c r="E123" s="12"/>
      <c r="F123" s="12"/>
      <c r="G123" s="7">
        <f>G122</f>
        <v>12960000</v>
      </c>
    </row>
    <row r="124" spans="1:7">
      <c r="A124" s="27"/>
      <c r="B124" s="57" t="s">
        <v>113</v>
      </c>
      <c r="C124" s="57"/>
      <c r="D124" s="3"/>
      <c r="E124" s="12"/>
      <c r="F124" s="12"/>
      <c r="G124" s="8"/>
    </row>
    <row r="125" spans="1:7" ht="60">
      <c r="A125" s="27">
        <v>56</v>
      </c>
      <c r="B125" s="39" t="s">
        <v>322</v>
      </c>
      <c r="C125" s="18" t="s">
        <v>321</v>
      </c>
      <c r="D125" s="9" t="s">
        <v>61</v>
      </c>
      <c r="E125" s="12">
        <v>563040</v>
      </c>
      <c r="F125" s="12">
        <v>20</v>
      </c>
      <c r="G125" s="8">
        <f t="shared" si="1"/>
        <v>11260800</v>
      </c>
    </row>
    <row r="126" spans="1:7">
      <c r="A126" s="27"/>
      <c r="B126" s="30" t="s">
        <v>315</v>
      </c>
      <c r="C126" s="28"/>
      <c r="D126" s="29"/>
      <c r="E126" s="12"/>
      <c r="F126" s="12"/>
      <c r="G126" s="7">
        <f>G125</f>
        <v>11260800</v>
      </c>
    </row>
    <row r="127" spans="1:7" ht="135">
      <c r="A127" s="27">
        <v>57</v>
      </c>
      <c r="B127" s="4" t="s">
        <v>114</v>
      </c>
      <c r="C127" s="39" t="s">
        <v>316</v>
      </c>
      <c r="D127" s="13" t="s">
        <v>61</v>
      </c>
      <c r="E127" s="12">
        <v>1720678</v>
      </c>
      <c r="F127" s="12">
        <v>32</v>
      </c>
      <c r="G127" s="8">
        <f t="shared" si="1"/>
        <v>55061696</v>
      </c>
    </row>
    <row r="128" spans="1:7">
      <c r="A128" s="27"/>
      <c r="B128" s="30" t="s">
        <v>315</v>
      </c>
      <c r="C128" s="28"/>
      <c r="D128" s="29"/>
      <c r="E128" s="12"/>
      <c r="F128" s="12"/>
      <c r="G128" s="7">
        <f>G127</f>
        <v>55061696</v>
      </c>
    </row>
    <row r="129" spans="1:7" ht="30">
      <c r="A129" s="27">
        <v>58</v>
      </c>
      <c r="B129" s="4" t="s">
        <v>115</v>
      </c>
      <c r="C129" s="4" t="s">
        <v>116</v>
      </c>
      <c r="D129" s="13" t="s">
        <v>75</v>
      </c>
      <c r="E129" s="12">
        <v>277</v>
      </c>
      <c r="F129" s="12">
        <v>18135</v>
      </c>
      <c r="G129" s="8">
        <f t="shared" ref="G129:G188" si="2">E129*F129</f>
        <v>5023395</v>
      </c>
    </row>
    <row r="130" spans="1:7">
      <c r="A130" s="27"/>
      <c r="B130" s="30" t="s">
        <v>315</v>
      </c>
      <c r="C130" s="28"/>
      <c r="D130" s="29"/>
      <c r="E130" s="12"/>
      <c r="F130" s="12"/>
      <c r="G130" s="7">
        <f>G129</f>
        <v>5023395</v>
      </c>
    </row>
    <row r="131" spans="1:7" ht="30">
      <c r="A131" s="27">
        <v>59</v>
      </c>
      <c r="B131" s="28" t="s">
        <v>117</v>
      </c>
      <c r="C131" s="39" t="s">
        <v>317</v>
      </c>
      <c r="D131" s="9" t="s">
        <v>61</v>
      </c>
      <c r="E131" s="12">
        <v>883566</v>
      </c>
      <c r="F131" s="12">
        <v>20</v>
      </c>
      <c r="G131" s="8">
        <f t="shared" si="2"/>
        <v>17671320</v>
      </c>
    </row>
    <row r="132" spans="1:7">
      <c r="A132" s="27"/>
      <c r="B132" s="30" t="s">
        <v>315</v>
      </c>
      <c r="C132" s="28"/>
      <c r="D132" s="29"/>
      <c r="E132" s="12"/>
      <c r="F132" s="12"/>
      <c r="G132" s="7">
        <f>G131</f>
        <v>17671320</v>
      </c>
    </row>
    <row r="133" spans="1:7">
      <c r="A133" s="27"/>
      <c r="B133" s="61" t="s">
        <v>118</v>
      </c>
      <c r="C133" s="61"/>
      <c r="D133" s="38"/>
      <c r="E133" s="12"/>
      <c r="F133" s="12"/>
      <c r="G133" s="8"/>
    </row>
    <row r="134" spans="1:7" ht="90">
      <c r="A134" s="27">
        <v>60</v>
      </c>
      <c r="B134" s="4" t="s">
        <v>119</v>
      </c>
      <c r="C134" s="4" t="s">
        <v>120</v>
      </c>
      <c r="D134" s="13" t="s">
        <v>61</v>
      </c>
      <c r="E134" s="12">
        <v>210000</v>
      </c>
      <c r="F134" s="12">
        <v>28</v>
      </c>
      <c r="G134" s="8">
        <f t="shared" si="2"/>
        <v>5880000</v>
      </c>
    </row>
    <row r="135" spans="1:7">
      <c r="A135" s="27"/>
      <c r="B135" s="30" t="s">
        <v>315</v>
      </c>
      <c r="C135" s="28"/>
      <c r="D135" s="29"/>
      <c r="E135" s="12"/>
      <c r="F135" s="12"/>
      <c r="G135" s="7">
        <f>G134</f>
        <v>5880000</v>
      </c>
    </row>
    <row r="136" spans="1:7" ht="90">
      <c r="A136" s="27">
        <v>61</v>
      </c>
      <c r="B136" s="4" t="s">
        <v>296</v>
      </c>
      <c r="C136" s="4" t="s">
        <v>297</v>
      </c>
      <c r="D136" s="13" t="s">
        <v>61</v>
      </c>
      <c r="E136" s="10">
        <v>148300</v>
      </c>
      <c r="F136" s="11">
        <f>27</f>
        <v>27</v>
      </c>
      <c r="G136" s="8">
        <f t="shared" si="2"/>
        <v>4004100</v>
      </c>
    </row>
    <row r="137" spans="1:7">
      <c r="A137" s="27"/>
      <c r="B137" s="30" t="s">
        <v>315</v>
      </c>
      <c r="C137" s="28"/>
      <c r="D137" s="29"/>
      <c r="E137" s="12"/>
      <c r="F137" s="12"/>
      <c r="G137" s="7">
        <f>G136</f>
        <v>4004100</v>
      </c>
    </row>
    <row r="138" spans="1:7">
      <c r="A138" s="27"/>
      <c r="B138" s="62" t="s">
        <v>121</v>
      </c>
      <c r="C138" s="62"/>
      <c r="D138" s="43"/>
      <c r="E138" s="12"/>
      <c r="F138" s="12"/>
      <c r="G138" s="8"/>
    </row>
    <row r="139" spans="1:7" ht="30">
      <c r="A139" s="27">
        <v>62</v>
      </c>
      <c r="B139" s="34" t="s">
        <v>122</v>
      </c>
      <c r="C139" s="34" t="s">
        <v>311</v>
      </c>
      <c r="D139" s="36" t="s">
        <v>75</v>
      </c>
      <c r="E139" s="12">
        <v>253104</v>
      </c>
      <c r="F139" s="12">
        <v>140</v>
      </c>
      <c r="G139" s="8">
        <f t="shared" si="2"/>
        <v>35434560</v>
      </c>
    </row>
    <row r="140" spans="1:7">
      <c r="A140" s="27"/>
      <c r="B140" s="30" t="s">
        <v>315</v>
      </c>
      <c r="C140" s="28"/>
      <c r="D140" s="29"/>
      <c r="E140" s="12"/>
      <c r="F140" s="12"/>
      <c r="G140" s="7">
        <f>G139</f>
        <v>35434560</v>
      </c>
    </row>
    <row r="141" spans="1:7" ht="30">
      <c r="A141" s="27">
        <v>63</v>
      </c>
      <c r="B141" s="44" t="s">
        <v>123</v>
      </c>
      <c r="C141" s="44" t="s">
        <v>311</v>
      </c>
      <c r="D141" s="35" t="s">
        <v>75</v>
      </c>
      <c r="E141" s="12">
        <v>43182</v>
      </c>
      <c r="F141" s="12">
        <v>140</v>
      </c>
      <c r="G141" s="8">
        <f t="shared" si="2"/>
        <v>6045480</v>
      </c>
    </row>
    <row r="142" spans="1:7">
      <c r="A142" s="27"/>
      <c r="B142" s="30" t="s">
        <v>315</v>
      </c>
      <c r="C142" s="28"/>
      <c r="D142" s="29"/>
      <c r="E142" s="12"/>
      <c r="F142" s="12"/>
      <c r="G142" s="7">
        <f>G141</f>
        <v>6045480</v>
      </c>
    </row>
    <row r="143" spans="1:7">
      <c r="A143" s="27">
        <v>64</v>
      </c>
      <c r="B143" s="44" t="s">
        <v>124</v>
      </c>
      <c r="C143" s="44" t="s">
        <v>311</v>
      </c>
      <c r="D143" s="35" t="s">
        <v>75</v>
      </c>
      <c r="E143" s="12">
        <v>90500</v>
      </c>
      <c r="F143" s="12">
        <v>140</v>
      </c>
      <c r="G143" s="8">
        <f t="shared" si="2"/>
        <v>12670000</v>
      </c>
    </row>
    <row r="144" spans="1:7">
      <c r="A144" s="27"/>
      <c r="B144" s="30" t="s">
        <v>315</v>
      </c>
      <c r="C144" s="28"/>
      <c r="D144" s="29"/>
      <c r="E144" s="12"/>
      <c r="F144" s="12"/>
      <c r="G144" s="7">
        <f>G143</f>
        <v>12670000</v>
      </c>
    </row>
    <row r="145" spans="1:7">
      <c r="A145" s="27">
        <v>65</v>
      </c>
      <c r="B145" s="44" t="s">
        <v>298</v>
      </c>
      <c r="C145" s="44" t="s">
        <v>75</v>
      </c>
      <c r="D145" s="35" t="s">
        <v>75</v>
      </c>
      <c r="E145" s="12">
        <v>90293</v>
      </c>
      <c r="F145" s="12">
        <f>50</f>
        <v>50</v>
      </c>
      <c r="G145" s="8">
        <f t="shared" si="2"/>
        <v>4514650</v>
      </c>
    </row>
    <row r="146" spans="1:7">
      <c r="A146" s="27"/>
      <c r="B146" s="30" t="s">
        <v>315</v>
      </c>
      <c r="C146" s="28"/>
      <c r="D146" s="29"/>
      <c r="E146" s="12"/>
      <c r="F146" s="12"/>
      <c r="G146" s="7">
        <f>G145</f>
        <v>4514650</v>
      </c>
    </row>
    <row r="147" spans="1:7">
      <c r="A147" s="27"/>
      <c r="B147" s="56" t="s">
        <v>125</v>
      </c>
      <c r="C147" s="56"/>
      <c r="D147" s="36"/>
      <c r="E147" s="12"/>
      <c r="F147" s="12"/>
      <c r="G147" s="8"/>
    </row>
    <row r="148" spans="1:7" ht="45">
      <c r="A148" s="27">
        <v>66</v>
      </c>
      <c r="B148" s="34" t="s">
        <v>126</v>
      </c>
      <c r="C148" s="34"/>
      <c r="D148" s="36" t="s">
        <v>127</v>
      </c>
      <c r="E148" s="12">
        <v>28600</v>
      </c>
      <c r="F148" s="12">
        <v>2334</v>
      </c>
      <c r="G148" s="8">
        <f t="shared" si="2"/>
        <v>66752400</v>
      </c>
    </row>
    <row r="149" spans="1:7">
      <c r="A149" s="27"/>
      <c r="B149" s="30" t="s">
        <v>315</v>
      </c>
      <c r="C149" s="28"/>
      <c r="D149" s="29"/>
      <c r="E149" s="12"/>
      <c r="F149" s="12"/>
      <c r="G149" s="7">
        <f>G148</f>
        <v>66752400</v>
      </c>
    </row>
    <row r="150" spans="1:7">
      <c r="A150" s="27"/>
      <c r="B150" s="55" t="s">
        <v>128</v>
      </c>
      <c r="C150" s="55"/>
      <c r="D150" s="45"/>
      <c r="E150" s="12"/>
      <c r="F150" s="12"/>
      <c r="G150" s="8"/>
    </row>
    <row r="151" spans="1:7" ht="60">
      <c r="A151" s="27">
        <v>67</v>
      </c>
      <c r="B151" s="28" t="s">
        <v>129</v>
      </c>
      <c r="C151" s="39" t="s">
        <v>130</v>
      </c>
      <c r="D151" s="13" t="s">
        <v>131</v>
      </c>
      <c r="E151" s="12">
        <v>508199.99999999994</v>
      </c>
      <c r="F151" s="12">
        <v>10</v>
      </c>
      <c r="G151" s="8">
        <f t="shared" si="2"/>
        <v>5081999.9999999991</v>
      </c>
    </row>
    <row r="152" spans="1:7">
      <c r="A152" s="27"/>
      <c r="B152" s="30" t="s">
        <v>315</v>
      </c>
      <c r="C152" s="28"/>
      <c r="D152" s="29"/>
      <c r="E152" s="12"/>
      <c r="F152" s="12"/>
      <c r="G152" s="7">
        <f>G151</f>
        <v>5081999.9999999991</v>
      </c>
    </row>
    <row r="153" spans="1:7" ht="60">
      <c r="A153" s="27">
        <v>68</v>
      </c>
      <c r="B153" s="28" t="s">
        <v>132</v>
      </c>
      <c r="C153" s="39" t="s">
        <v>133</v>
      </c>
      <c r="D153" s="13" t="s">
        <v>131</v>
      </c>
      <c r="E153" s="12">
        <v>790000</v>
      </c>
      <c r="F153" s="12">
        <v>10</v>
      </c>
      <c r="G153" s="8">
        <f t="shared" si="2"/>
        <v>7900000</v>
      </c>
    </row>
    <row r="154" spans="1:7">
      <c r="A154" s="27"/>
      <c r="B154" s="30" t="s">
        <v>315</v>
      </c>
      <c r="C154" s="28"/>
      <c r="D154" s="29"/>
      <c r="E154" s="12"/>
      <c r="F154" s="12"/>
      <c r="G154" s="7">
        <f>G153</f>
        <v>7900000</v>
      </c>
    </row>
    <row r="155" spans="1:7" ht="60">
      <c r="A155" s="27">
        <v>69</v>
      </c>
      <c r="B155" s="28" t="s">
        <v>134</v>
      </c>
      <c r="C155" s="39" t="s">
        <v>135</v>
      </c>
      <c r="D155" s="13" t="s">
        <v>131</v>
      </c>
      <c r="E155" s="12">
        <v>826200</v>
      </c>
      <c r="F155" s="12">
        <v>10</v>
      </c>
      <c r="G155" s="8">
        <f t="shared" si="2"/>
        <v>8262000</v>
      </c>
    </row>
    <row r="156" spans="1:7">
      <c r="A156" s="27"/>
      <c r="B156" s="30" t="s">
        <v>315</v>
      </c>
      <c r="C156" s="28"/>
      <c r="D156" s="29"/>
      <c r="E156" s="12"/>
      <c r="F156" s="12"/>
      <c r="G156" s="7">
        <f>G155</f>
        <v>8262000</v>
      </c>
    </row>
    <row r="157" spans="1:7">
      <c r="A157" s="27"/>
      <c r="B157" s="55" t="s">
        <v>136</v>
      </c>
      <c r="C157" s="55"/>
      <c r="D157" s="13"/>
      <c r="E157" s="12"/>
      <c r="F157" s="12"/>
      <c r="G157" s="8"/>
    </row>
    <row r="158" spans="1:7" ht="60">
      <c r="A158" s="27">
        <v>70</v>
      </c>
      <c r="B158" s="44" t="s">
        <v>137</v>
      </c>
      <c r="C158" s="44" t="s">
        <v>138</v>
      </c>
      <c r="D158" s="13" t="s">
        <v>139</v>
      </c>
      <c r="E158" s="12">
        <v>123750</v>
      </c>
      <c r="F158" s="12">
        <v>50</v>
      </c>
      <c r="G158" s="8">
        <f t="shared" si="2"/>
        <v>6187500</v>
      </c>
    </row>
    <row r="159" spans="1:7">
      <c r="A159" s="27"/>
      <c r="B159" s="30" t="s">
        <v>315</v>
      </c>
      <c r="C159" s="28"/>
      <c r="D159" s="29"/>
      <c r="E159" s="12"/>
      <c r="F159" s="12"/>
      <c r="G159" s="7">
        <f>G158</f>
        <v>6187500</v>
      </c>
    </row>
    <row r="160" spans="1:7">
      <c r="A160" s="27"/>
      <c r="B160" s="55" t="s">
        <v>140</v>
      </c>
      <c r="C160" s="55"/>
      <c r="D160" s="13"/>
      <c r="E160" s="12"/>
      <c r="F160" s="12"/>
      <c r="G160" s="8"/>
    </row>
    <row r="161" spans="1:7">
      <c r="A161" s="27">
        <v>71</v>
      </c>
      <c r="B161" s="44" t="s">
        <v>141</v>
      </c>
      <c r="C161" s="33" t="s">
        <v>312</v>
      </c>
      <c r="D161" s="13" t="s">
        <v>139</v>
      </c>
      <c r="E161" s="12">
        <v>43750</v>
      </c>
      <c r="F161" s="12">
        <v>192</v>
      </c>
      <c r="G161" s="8">
        <f t="shared" si="2"/>
        <v>8400000</v>
      </c>
    </row>
    <row r="162" spans="1:7">
      <c r="A162" s="27"/>
      <c r="B162" s="30" t="s">
        <v>315</v>
      </c>
      <c r="C162" s="28"/>
      <c r="D162" s="29"/>
      <c r="E162" s="12"/>
      <c r="F162" s="12"/>
      <c r="G162" s="7">
        <f>G161</f>
        <v>8400000</v>
      </c>
    </row>
    <row r="163" spans="1:7">
      <c r="A163" s="27"/>
      <c r="B163" s="55" t="s">
        <v>142</v>
      </c>
      <c r="C163" s="55"/>
      <c r="D163" s="13"/>
      <c r="E163" s="12"/>
      <c r="F163" s="12"/>
      <c r="G163" s="8"/>
    </row>
    <row r="164" spans="1:7" ht="30">
      <c r="A164" s="27">
        <v>72</v>
      </c>
      <c r="B164" s="44" t="s">
        <v>143</v>
      </c>
      <c r="C164" s="33" t="s">
        <v>144</v>
      </c>
      <c r="D164" s="13" t="s">
        <v>145</v>
      </c>
      <c r="E164" s="12">
        <v>62831</v>
      </c>
      <c r="F164" s="12">
        <v>500</v>
      </c>
      <c r="G164" s="8">
        <f t="shared" si="2"/>
        <v>31415500</v>
      </c>
    </row>
    <row r="165" spans="1:7">
      <c r="A165" s="27"/>
      <c r="B165" s="30" t="s">
        <v>315</v>
      </c>
      <c r="C165" s="28"/>
      <c r="D165" s="29"/>
      <c r="E165" s="12"/>
      <c r="F165" s="12"/>
      <c r="G165" s="7">
        <f>G164</f>
        <v>31415500</v>
      </c>
    </row>
    <row r="166" spans="1:7">
      <c r="A166" s="27">
        <v>73</v>
      </c>
      <c r="B166" s="34" t="s">
        <v>146</v>
      </c>
      <c r="C166" s="34" t="s">
        <v>147</v>
      </c>
      <c r="D166" s="13" t="s">
        <v>61</v>
      </c>
      <c r="E166" s="12">
        <v>10482</v>
      </c>
      <c r="F166" s="12">
        <v>504</v>
      </c>
      <c r="G166" s="8">
        <f t="shared" si="2"/>
        <v>5282928</v>
      </c>
    </row>
    <row r="167" spans="1:7">
      <c r="A167" s="27"/>
      <c r="B167" s="30" t="s">
        <v>315</v>
      </c>
      <c r="C167" s="28"/>
      <c r="D167" s="29"/>
      <c r="E167" s="12"/>
      <c r="F167" s="12"/>
      <c r="G167" s="7">
        <f>G166</f>
        <v>5282928</v>
      </c>
    </row>
    <row r="168" spans="1:7">
      <c r="A168" s="27"/>
      <c r="B168" s="57" t="s">
        <v>148</v>
      </c>
      <c r="C168" s="57"/>
      <c r="D168" s="13"/>
      <c r="E168" s="12"/>
      <c r="F168" s="12"/>
      <c r="G168" s="8"/>
    </row>
    <row r="169" spans="1:7" ht="36.75" customHeight="1">
      <c r="A169" s="27">
        <v>74</v>
      </c>
      <c r="B169" s="28" t="s">
        <v>149</v>
      </c>
      <c r="C169" s="39" t="s">
        <v>150</v>
      </c>
      <c r="D169" s="13" t="s">
        <v>139</v>
      </c>
      <c r="E169" s="12">
        <v>72580</v>
      </c>
      <c r="F169" s="12">
        <v>192</v>
      </c>
      <c r="G169" s="8">
        <f t="shared" si="2"/>
        <v>13935360</v>
      </c>
    </row>
    <row r="170" spans="1:7">
      <c r="A170" s="27"/>
      <c r="B170" s="30" t="s">
        <v>315</v>
      </c>
      <c r="C170" s="28"/>
      <c r="D170" s="29"/>
      <c r="E170" s="12"/>
      <c r="F170" s="12"/>
      <c r="G170" s="7">
        <f>G169</f>
        <v>13935360</v>
      </c>
    </row>
    <row r="171" spans="1:7" ht="16.5" customHeight="1">
      <c r="A171" s="27">
        <v>75</v>
      </c>
      <c r="B171" s="34" t="s">
        <v>151</v>
      </c>
      <c r="C171" s="34"/>
      <c r="D171" s="13" t="s">
        <v>75</v>
      </c>
      <c r="E171" s="12">
        <v>1600</v>
      </c>
      <c r="F171" s="12">
        <v>15000</v>
      </c>
      <c r="G171" s="8">
        <f t="shared" si="2"/>
        <v>24000000</v>
      </c>
    </row>
    <row r="172" spans="1:7">
      <c r="A172" s="27"/>
      <c r="B172" s="30" t="s">
        <v>315</v>
      </c>
      <c r="C172" s="28"/>
      <c r="D172" s="29"/>
      <c r="E172" s="12"/>
      <c r="F172" s="12"/>
      <c r="G172" s="7">
        <f>G171</f>
        <v>24000000</v>
      </c>
    </row>
    <row r="173" spans="1:7">
      <c r="A173" s="27"/>
      <c r="B173" s="30" t="s">
        <v>152</v>
      </c>
      <c r="C173" s="28"/>
      <c r="D173" s="13"/>
      <c r="E173" s="12"/>
      <c r="F173" s="12"/>
      <c r="G173" s="8"/>
    </row>
    <row r="174" spans="1:7" ht="389.25" customHeight="1">
      <c r="A174" s="27">
        <v>76</v>
      </c>
      <c r="B174" s="34" t="s">
        <v>153</v>
      </c>
      <c r="C174" s="34" t="s">
        <v>287</v>
      </c>
      <c r="D174" s="13" t="s">
        <v>75</v>
      </c>
      <c r="E174" s="12">
        <v>12000</v>
      </c>
      <c r="F174" s="12">
        <v>5000</v>
      </c>
      <c r="G174" s="8">
        <f t="shared" si="2"/>
        <v>60000000</v>
      </c>
    </row>
    <row r="175" spans="1:7">
      <c r="A175" s="27"/>
      <c r="B175" s="30" t="s">
        <v>315</v>
      </c>
      <c r="C175" s="28"/>
      <c r="D175" s="29"/>
      <c r="E175" s="12"/>
      <c r="F175" s="12"/>
      <c r="G175" s="7">
        <f>G174</f>
        <v>60000000</v>
      </c>
    </row>
    <row r="176" spans="1:7" ht="276.75" customHeight="1">
      <c r="A176" s="27">
        <v>77</v>
      </c>
      <c r="B176" s="34" t="s">
        <v>154</v>
      </c>
      <c r="C176" s="28" t="s">
        <v>288</v>
      </c>
      <c r="D176" s="13" t="s">
        <v>75</v>
      </c>
      <c r="E176" s="12">
        <v>11000</v>
      </c>
      <c r="F176" s="12">
        <v>5025</v>
      </c>
      <c r="G176" s="8">
        <f t="shared" si="2"/>
        <v>55275000</v>
      </c>
    </row>
    <row r="177" spans="1:7">
      <c r="A177" s="27"/>
      <c r="B177" s="30" t="s">
        <v>315</v>
      </c>
      <c r="C177" s="28"/>
      <c r="D177" s="29"/>
      <c r="E177" s="12"/>
      <c r="F177" s="12"/>
      <c r="G177" s="7">
        <f>G176</f>
        <v>55275000</v>
      </c>
    </row>
    <row r="178" spans="1:7">
      <c r="A178" s="27">
        <v>78</v>
      </c>
      <c r="B178" s="4" t="s">
        <v>155</v>
      </c>
      <c r="C178" s="4" t="s">
        <v>156</v>
      </c>
      <c r="D178" s="13" t="s">
        <v>157</v>
      </c>
      <c r="E178" s="12">
        <v>78</v>
      </c>
      <c r="F178" s="12">
        <v>609940</v>
      </c>
      <c r="G178" s="8">
        <f t="shared" si="2"/>
        <v>47575320</v>
      </c>
    </row>
    <row r="179" spans="1:7">
      <c r="A179" s="27"/>
      <c r="B179" s="30" t="s">
        <v>315</v>
      </c>
      <c r="C179" s="28"/>
      <c r="D179" s="29"/>
      <c r="E179" s="12"/>
      <c r="F179" s="12"/>
      <c r="G179" s="7">
        <f>G178</f>
        <v>47575320</v>
      </c>
    </row>
    <row r="180" spans="1:7">
      <c r="A180" s="27">
        <v>79</v>
      </c>
      <c r="B180" s="4" t="s">
        <v>158</v>
      </c>
      <c r="C180" s="4" t="s">
        <v>159</v>
      </c>
      <c r="D180" s="13" t="s">
        <v>75</v>
      </c>
      <c r="E180" s="12">
        <v>250</v>
      </c>
      <c r="F180" s="12">
        <v>90299</v>
      </c>
      <c r="G180" s="8">
        <f t="shared" si="2"/>
        <v>22574750</v>
      </c>
    </row>
    <row r="181" spans="1:7">
      <c r="A181" s="27"/>
      <c r="B181" s="30" t="s">
        <v>315</v>
      </c>
      <c r="C181" s="28"/>
      <c r="D181" s="29"/>
      <c r="E181" s="12"/>
      <c r="F181" s="12"/>
      <c r="G181" s="7">
        <f>G180</f>
        <v>22574750</v>
      </c>
    </row>
    <row r="182" spans="1:7">
      <c r="A182" s="27">
        <v>80</v>
      </c>
      <c r="B182" s="4" t="s">
        <v>299</v>
      </c>
      <c r="C182" s="4" t="s">
        <v>300</v>
      </c>
      <c r="D182" s="13" t="s">
        <v>75</v>
      </c>
      <c r="E182" s="12">
        <v>150</v>
      </c>
      <c r="F182" s="12">
        <f>29615</f>
        <v>29615</v>
      </c>
      <c r="G182" s="8">
        <f t="shared" si="2"/>
        <v>4442250</v>
      </c>
    </row>
    <row r="183" spans="1:7">
      <c r="A183" s="27"/>
      <c r="B183" s="30" t="s">
        <v>315</v>
      </c>
      <c r="C183" s="28"/>
      <c r="D183" s="29"/>
      <c r="E183" s="12"/>
      <c r="F183" s="12"/>
      <c r="G183" s="7">
        <f>G182</f>
        <v>4442250</v>
      </c>
    </row>
    <row r="184" spans="1:7" ht="15.75" customHeight="1">
      <c r="A184" s="27">
        <v>81</v>
      </c>
      <c r="B184" s="28" t="s">
        <v>160</v>
      </c>
      <c r="C184" s="28" t="s">
        <v>161</v>
      </c>
      <c r="D184" s="13" t="s">
        <v>162</v>
      </c>
      <c r="E184" s="12">
        <v>480</v>
      </c>
      <c r="F184" s="12">
        <v>28040</v>
      </c>
      <c r="G184" s="8">
        <f t="shared" si="2"/>
        <v>13459200</v>
      </c>
    </row>
    <row r="185" spans="1:7">
      <c r="A185" s="27"/>
      <c r="B185" s="30" t="s">
        <v>315</v>
      </c>
      <c r="C185" s="28"/>
      <c r="D185" s="29"/>
      <c r="E185" s="12"/>
      <c r="F185" s="12"/>
      <c r="G185" s="7">
        <f>G184</f>
        <v>13459200</v>
      </c>
    </row>
    <row r="186" spans="1:7">
      <c r="A186" s="27">
        <v>82</v>
      </c>
      <c r="B186" s="28" t="s">
        <v>160</v>
      </c>
      <c r="C186" s="28" t="s">
        <v>163</v>
      </c>
      <c r="D186" s="13" t="s">
        <v>162</v>
      </c>
      <c r="E186" s="12">
        <v>520</v>
      </c>
      <c r="F186" s="12">
        <v>11250</v>
      </c>
      <c r="G186" s="8">
        <f t="shared" si="2"/>
        <v>5850000</v>
      </c>
    </row>
    <row r="187" spans="1:7">
      <c r="A187" s="27"/>
      <c r="B187" s="30" t="s">
        <v>315</v>
      </c>
      <c r="C187" s="28"/>
      <c r="D187" s="29"/>
      <c r="E187" s="12"/>
      <c r="F187" s="12"/>
      <c r="G187" s="7">
        <f>G186</f>
        <v>5850000</v>
      </c>
    </row>
    <row r="188" spans="1:7">
      <c r="A188" s="27">
        <v>83</v>
      </c>
      <c r="B188" s="28" t="s">
        <v>164</v>
      </c>
      <c r="C188" s="28" t="s">
        <v>165</v>
      </c>
      <c r="D188" s="13" t="s">
        <v>162</v>
      </c>
      <c r="E188" s="12">
        <v>380</v>
      </c>
      <c r="F188" s="12">
        <v>32160</v>
      </c>
      <c r="G188" s="8">
        <f t="shared" si="2"/>
        <v>12220800</v>
      </c>
    </row>
    <row r="189" spans="1:7">
      <c r="A189" s="27"/>
      <c r="B189" s="30" t="s">
        <v>315</v>
      </c>
      <c r="C189" s="28"/>
      <c r="D189" s="29"/>
      <c r="E189" s="12"/>
      <c r="F189" s="12"/>
      <c r="G189" s="7">
        <f>G188</f>
        <v>12220800</v>
      </c>
    </row>
    <row r="190" spans="1:7">
      <c r="A190" s="27">
        <v>84</v>
      </c>
      <c r="B190" s="28" t="s">
        <v>166</v>
      </c>
      <c r="C190" s="28" t="s">
        <v>167</v>
      </c>
      <c r="D190" s="13" t="s">
        <v>131</v>
      </c>
      <c r="E190" s="12">
        <v>14500</v>
      </c>
      <c r="F190" s="12">
        <v>616</v>
      </c>
      <c r="G190" s="8">
        <f t="shared" ref="G190:G255" si="3">E190*F190</f>
        <v>8932000</v>
      </c>
    </row>
    <row r="191" spans="1:7">
      <c r="A191" s="27"/>
      <c r="B191" s="30" t="s">
        <v>315</v>
      </c>
      <c r="C191" s="28"/>
      <c r="D191" s="29"/>
      <c r="E191" s="12"/>
      <c r="F191" s="12"/>
      <c r="G191" s="7">
        <f>G190</f>
        <v>8932000</v>
      </c>
    </row>
    <row r="192" spans="1:7">
      <c r="A192" s="27">
        <v>85</v>
      </c>
      <c r="B192" s="28" t="s">
        <v>168</v>
      </c>
      <c r="C192" s="28" t="s">
        <v>169</v>
      </c>
      <c r="D192" s="13" t="s">
        <v>131</v>
      </c>
      <c r="E192" s="12">
        <v>19780</v>
      </c>
      <c r="F192" s="12">
        <v>664</v>
      </c>
      <c r="G192" s="8">
        <f t="shared" si="3"/>
        <v>13133920</v>
      </c>
    </row>
    <row r="193" spans="1:7">
      <c r="A193" s="27"/>
      <c r="B193" s="30" t="s">
        <v>315</v>
      </c>
      <c r="C193" s="28"/>
      <c r="D193" s="29"/>
      <c r="E193" s="12"/>
      <c r="F193" s="12"/>
      <c r="G193" s="7">
        <f>G192</f>
        <v>13133920</v>
      </c>
    </row>
    <row r="194" spans="1:7">
      <c r="A194" s="27">
        <v>86</v>
      </c>
      <c r="B194" s="28" t="s">
        <v>168</v>
      </c>
      <c r="C194" s="28" t="s">
        <v>170</v>
      </c>
      <c r="D194" s="13" t="s">
        <v>131</v>
      </c>
      <c r="E194" s="12">
        <v>32659.999999999996</v>
      </c>
      <c r="F194" s="12">
        <v>1533</v>
      </c>
      <c r="G194" s="8">
        <f t="shared" si="3"/>
        <v>50067779.999999993</v>
      </c>
    </row>
    <row r="195" spans="1:7">
      <c r="A195" s="27"/>
      <c r="B195" s="30" t="s">
        <v>315</v>
      </c>
      <c r="C195" s="28"/>
      <c r="D195" s="29"/>
      <c r="E195" s="12"/>
      <c r="F195" s="12"/>
      <c r="G195" s="7">
        <f>G194</f>
        <v>50067779.999999993</v>
      </c>
    </row>
    <row r="196" spans="1:7">
      <c r="A196" s="27">
        <v>87</v>
      </c>
      <c r="B196" s="28" t="s">
        <v>171</v>
      </c>
      <c r="C196" s="28" t="s">
        <v>172</v>
      </c>
      <c r="D196" s="13" t="s">
        <v>131</v>
      </c>
      <c r="E196" s="12">
        <v>86135</v>
      </c>
      <c r="F196" s="12">
        <v>176</v>
      </c>
      <c r="G196" s="8">
        <f t="shared" si="3"/>
        <v>15159760</v>
      </c>
    </row>
    <row r="197" spans="1:7">
      <c r="A197" s="27"/>
      <c r="B197" s="30" t="s">
        <v>315</v>
      </c>
      <c r="C197" s="28"/>
      <c r="D197" s="29"/>
      <c r="E197" s="12"/>
      <c r="F197" s="12"/>
      <c r="G197" s="7">
        <f>G196</f>
        <v>15159760</v>
      </c>
    </row>
    <row r="198" spans="1:7" ht="30">
      <c r="A198" s="27">
        <v>88</v>
      </c>
      <c r="B198" s="28" t="s">
        <v>173</v>
      </c>
      <c r="C198" s="28" t="s">
        <v>174</v>
      </c>
      <c r="D198" s="13" t="s">
        <v>131</v>
      </c>
      <c r="E198" s="12">
        <v>55544.999999999993</v>
      </c>
      <c r="F198" s="12">
        <v>157</v>
      </c>
      <c r="G198" s="8">
        <f t="shared" si="3"/>
        <v>8720564.9999999981</v>
      </c>
    </row>
    <row r="199" spans="1:7">
      <c r="A199" s="27"/>
      <c r="B199" s="30" t="s">
        <v>315</v>
      </c>
      <c r="C199" s="28"/>
      <c r="D199" s="29"/>
      <c r="E199" s="12"/>
      <c r="F199" s="12"/>
      <c r="G199" s="7">
        <f>G198</f>
        <v>8720564.9999999981</v>
      </c>
    </row>
    <row r="200" spans="1:7" ht="30">
      <c r="A200" s="27">
        <v>89</v>
      </c>
      <c r="B200" s="28" t="s">
        <v>175</v>
      </c>
      <c r="C200" s="28" t="s">
        <v>176</v>
      </c>
      <c r="D200" s="13" t="s">
        <v>131</v>
      </c>
      <c r="E200" s="12">
        <v>450</v>
      </c>
      <c r="F200" s="12">
        <v>10940</v>
      </c>
      <c r="G200" s="8">
        <f t="shared" si="3"/>
        <v>4923000</v>
      </c>
    </row>
    <row r="201" spans="1:7">
      <c r="A201" s="27"/>
      <c r="B201" s="30" t="s">
        <v>315</v>
      </c>
      <c r="C201" s="28"/>
      <c r="D201" s="29"/>
      <c r="E201" s="12"/>
      <c r="F201" s="12"/>
      <c r="G201" s="7">
        <f>G200</f>
        <v>4923000</v>
      </c>
    </row>
    <row r="202" spans="1:7">
      <c r="A202" s="27">
        <v>90</v>
      </c>
      <c r="B202" s="28" t="s">
        <v>177</v>
      </c>
      <c r="C202" s="28" t="s">
        <v>178</v>
      </c>
      <c r="D202" s="13" t="s">
        <v>75</v>
      </c>
      <c r="E202" s="12">
        <v>280</v>
      </c>
      <c r="F202" s="12">
        <v>18314</v>
      </c>
      <c r="G202" s="8">
        <f t="shared" si="3"/>
        <v>5127920</v>
      </c>
    </row>
    <row r="203" spans="1:7">
      <c r="A203" s="27"/>
      <c r="B203" s="30" t="s">
        <v>315</v>
      </c>
      <c r="C203" s="28"/>
      <c r="D203" s="29"/>
      <c r="E203" s="12"/>
      <c r="F203" s="12"/>
      <c r="G203" s="7">
        <f>G202</f>
        <v>5127920</v>
      </c>
    </row>
    <row r="204" spans="1:7">
      <c r="A204" s="27">
        <v>91</v>
      </c>
      <c r="B204" s="28" t="s">
        <v>179</v>
      </c>
      <c r="C204" s="4" t="s">
        <v>180</v>
      </c>
      <c r="D204" s="13" t="s">
        <v>75</v>
      </c>
      <c r="E204" s="12">
        <v>35</v>
      </c>
      <c r="F204" s="12">
        <v>326050</v>
      </c>
      <c r="G204" s="8">
        <f t="shared" si="3"/>
        <v>11411750</v>
      </c>
    </row>
    <row r="205" spans="1:7">
      <c r="A205" s="27"/>
      <c r="B205" s="30" t="s">
        <v>315</v>
      </c>
      <c r="C205" s="28"/>
      <c r="D205" s="29"/>
      <c r="E205" s="12"/>
      <c r="F205" s="12"/>
      <c r="G205" s="7">
        <f>G204</f>
        <v>11411750</v>
      </c>
    </row>
    <row r="206" spans="1:7" ht="96" customHeight="1">
      <c r="A206" s="27">
        <v>92</v>
      </c>
      <c r="B206" s="5" t="s">
        <v>181</v>
      </c>
      <c r="C206" s="5" t="s">
        <v>182</v>
      </c>
      <c r="D206" s="13" t="s">
        <v>75</v>
      </c>
      <c r="E206" s="12">
        <v>1169</v>
      </c>
      <c r="F206" s="12">
        <v>25979</v>
      </c>
      <c r="G206" s="8">
        <f t="shared" si="3"/>
        <v>30369451</v>
      </c>
    </row>
    <row r="207" spans="1:7">
      <c r="A207" s="27"/>
      <c r="B207" s="30" t="s">
        <v>315</v>
      </c>
      <c r="C207" s="28"/>
      <c r="D207" s="29"/>
      <c r="E207" s="12"/>
      <c r="F207" s="12"/>
      <c r="G207" s="7">
        <f>G206</f>
        <v>30369451</v>
      </c>
    </row>
    <row r="208" spans="1:7">
      <c r="A208" s="27">
        <v>93</v>
      </c>
      <c r="B208" s="28" t="s">
        <v>320</v>
      </c>
      <c r="C208" s="28" t="s">
        <v>319</v>
      </c>
      <c r="D208" s="13" t="s">
        <v>75</v>
      </c>
      <c r="E208" s="12">
        <v>12760</v>
      </c>
      <c r="F208" s="12">
        <v>558</v>
      </c>
      <c r="G208" s="8">
        <f t="shared" si="3"/>
        <v>7120080</v>
      </c>
    </row>
    <row r="209" spans="1:7">
      <c r="A209" s="27"/>
      <c r="B209" s="30" t="s">
        <v>315</v>
      </c>
      <c r="C209" s="28"/>
      <c r="D209" s="29"/>
      <c r="E209" s="12"/>
      <c r="F209" s="12"/>
      <c r="G209" s="7">
        <f>G208</f>
        <v>7120080</v>
      </c>
    </row>
    <row r="210" spans="1:7" ht="30">
      <c r="A210" s="27">
        <v>94</v>
      </c>
      <c r="B210" s="39" t="s">
        <v>183</v>
      </c>
      <c r="C210" s="39" t="s">
        <v>282</v>
      </c>
      <c r="D210" s="13" t="s">
        <v>75</v>
      </c>
      <c r="E210" s="12">
        <v>82.48</v>
      </c>
      <c r="F210" s="12">
        <v>143020</v>
      </c>
      <c r="G210" s="8">
        <f t="shared" si="3"/>
        <v>11796289.600000001</v>
      </c>
    </row>
    <row r="211" spans="1:7">
      <c r="A211" s="27"/>
      <c r="B211" s="30" t="s">
        <v>315</v>
      </c>
      <c r="C211" s="28"/>
      <c r="D211" s="29"/>
      <c r="E211" s="12"/>
      <c r="F211" s="12"/>
      <c r="G211" s="7">
        <f>G210</f>
        <v>11796289.600000001</v>
      </c>
    </row>
    <row r="212" spans="1:7">
      <c r="A212" s="27">
        <v>95</v>
      </c>
      <c r="B212" s="39" t="s">
        <v>184</v>
      </c>
      <c r="C212" s="28" t="s">
        <v>185</v>
      </c>
      <c r="D212" s="13" t="s">
        <v>162</v>
      </c>
      <c r="E212" s="12">
        <v>9900</v>
      </c>
      <c r="F212" s="12">
        <v>1706</v>
      </c>
      <c r="G212" s="8">
        <f t="shared" si="3"/>
        <v>16889400</v>
      </c>
    </row>
    <row r="213" spans="1:7">
      <c r="A213" s="27"/>
      <c r="B213" s="30" t="s">
        <v>315</v>
      </c>
      <c r="C213" s="28"/>
      <c r="D213" s="29"/>
      <c r="E213" s="12"/>
      <c r="F213" s="12"/>
      <c r="G213" s="7">
        <f>G212</f>
        <v>16889400</v>
      </c>
    </row>
    <row r="214" spans="1:7" ht="30">
      <c r="A214" s="27">
        <v>96</v>
      </c>
      <c r="B214" s="4" t="s">
        <v>186</v>
      </c>
      <c r="C214" s="4" t="s">
        <v>187</v>
      </c>
      <c r="D214" s="13" t="s">
        <v>75</v>
      </c>
      <c r="E214" s="12">
        <v>220</v>
      </c>
      <c r="F214" s="12">
        <v>33775</v>
      </c>
      <c r="G214" s="8">
        <f t="shared" si="3"/>
        <v>7430500</v>
      </c>
    </row>
    <row r="215" spans="1:7">
      <c r="A215" s="27"/>
      <c r="B215" s="30" t="s">
        <v>315</v>
      </c>
      <c r="C215" s="28"/>
      <c r="D215" s="29"/>
      <c r="E215" s="12"/>
      <c r="F215" s="12"/>
      <c r="G215" s="7">
        <f>G214</f>
        <v>7430500</v>
      </c>
    </row>
    <row r="216" spans="1:7">
      <c r="A216" s="27">
        <v>97</v>
      </c>
      <c r="B216" s="28" t="s">
        <v>188</v>
      </c>
      <c r="C216" s="28" t="s">
        <v>189</v>
      </c>
      <c r="D216" s="13" t="s">
        <v>139</v>
      </c>
      <c r="E216" s="12">
        <v>7600</v>
      </c>
      <c r="F216" s="12">
        <v>1269</v>
      </c>
      <c r="G216" s="8">
        <f t="shared" si="3"/>
        <v>9644400</v>
      </c>
    </row>
    <row r="217" spans="1:7">
      <c r="A217" s="27"/>
      <c r="B217" s="30" t="s">
        <v>315</v>
      </c>
      <c r="C217" s="28"/>
      <c r="D217" s="29"/>
      <c r="E217" s="12"/>
      <c r="F217" s="12"/>
      <c r="G217" s="7">
        <f>G216</f>
        <v>9644400</v>
      </c>
    </row>
    <row r="218" spans="1:7">
      <c r="A218" s="27">
        <v>98</v>
      </c>
      <c r="B218" s="28" t="s">
        <v>188</v>
      </c>
      <c r="C218" s="28" t="s">
        <v>190</v>
      </c>
      <c r="D218" s="13" t="s">
        <v>139</v>
      </c>
      <c r="E218" s="12">
        <v>7600</v>
      </c>
      <c r="F218" s="12">
        <v>663</v>
      </c>
      <c r="G218" s="8">
        <f t="shared" si="3"/>
        <v>5038800</v>
      </c>
    </row>
    <row r="219" spans="1:7">
      <c r="A219" s="27"/>
      <c r="B219" s="30" t="s">
        <v>315</v>
      </c>
      <c r="C219" s="28"/>
      <c r="D219" s="29"/>
      <c r="E219" s="12"/>
      <c r="F219" s="12"/>
      <c r="G219" s="7">
        <f>G218</f>
        <v>5038800</v>
      </c>
    </row>
    <row r="220" spans="1:7">
      <c r="A220" s="27">
        <v>99</v>
      </c>
      <c r="B220" s="28" t="s">
        <v>191</v>
      </c>
      <c r="C220" s="28" t="s">
        <v>192</v>
      </c>
      <c r="D220" s="13" t="s">
        <v>193</v>
      </c>
      <c r="E220" s="12">
        <v>112.14953271028037</v>
      </c>
      <c r="F220" s="12">
        <v>56702</v>
      </c>
      <c r="G220" s="8">
        <f t="shared" si="3"/>
        <v>6359102.8037383175</v>
      </c>
    </row>
    <row r="221" spans="1:7">
      <c r="A221" s="27"/>
      <c r="B221" s="30" t="s">
        <v>315</v>
      </c>
      <c r="C221" s="28"/>
      <c r="D221" s="29"/>
      <c r="E221" s="12"/>
      <c r="F221" s="12"/>
      <c r="G221" s="7">
        <f>G220</f>
        <v>6359102.8037383175</v>
      </c>
    </row>
    <row r="222" spans="1:7">
      <c r="A222" s="27">
        <v>100</v>
      </c>
      <c r="B222" s="28" t="s">
        <v>194</v>
      </c>
      <c r="C222" s="28" t="s">
        <v>195</v>
      </c>
      <c r="D222" s="13" t="s">
        <v>193</v>
      </c>
      <c r="E222" s="12">
        <v>92.336448598130829</v>
      </c>
      <c r="F222" s="12">
        <v>56842</v>
      </c>
      <c r="G222" s="8">
        <f t="shared" si="3"/>
        <v>5248588.4112149524</v>
      </c>
    </row>
    <row r="223" spans="1:7">
      <c r="A223" s="27"/>
      <c r="B223" s="30" t="s">
        <v>315</v>
      </c>
      <c r="C223" s="28"/>
      <c r="D223" s="29"/>
      <c r="E223" s="12"/>
      <c r="F223" s="12"/>
      <c r="G223" s="7">
        <f>G222</f>
        <v>5248588.4112149524</v>
      </c>
    </row>
    <row r="224" spans="1:7">
      <c r="A224" s="27"/>
      <c r="B224" s="58" t="s">
        <v>196</v>
      </c>
      <c r="C224" s="58"/>
      <c r="D224" s="13"/>
      <c r="E224" s="12"/>
      <c r="F224" s="12"/>
      <c r="G224" s="8"/>
    </row>
    <row r="225" spans="1:7" ht="45">
      <c r="A225" s="27">
        <v>101</v>
      </c>
      <c r="B225" s="28" t="s">
        <v>197</v>
      </c>
      <c r="C225" s="28" t="s">
        <v>198</v>
      </c>
      <c r="D225" s="13" t="s">
        <v>75</v>
      </c>
      <c r="E225" s="12">
        <v>1350</v>
      </c>
      <c r="F225" s="12">
        <v>5350</v>
      </c>
      <c r="G225" s="8">
        <f t="shared" si="3"/>
        <v>7222500</v>
      </c>
    </row>
    <row r="226" spans="1:7">
      <c r="A226" s="27"/>
      <c r="B226" s="30" t="s">
        <v>315</v>
      </c>
      <c r="C226" s="28"/>
      <c r="D226" s="29"/>
      <c r="E226" s="12"/>
      <c r="F226" s="12"/>
      <c r="G226" s="7">
        <f>G225</f>
        <v>7222500</v>
      </c>
    </row>
    <row r="227" spans="1:7">
      <c r="A227" s="27">
        <v>102</v>
      </c>
      <c r="B227" s="4" t="s">
        <v>199</v>
      </c>
      <c r="C227" s="4" t="s">
        <v>200</v>
      </c>
      <c r="D227" s="13" t="s">
        <v>61</v>
      </c>
      <c r="E227" s="12">
        <v>4800</v>
      </c>
      <c r="F227" s="12">
        <v>1682</v>
      </c>
      <c r="G227" s="8">
        <f t="shared" si="3"/>
        <v>8073600</v>
      </c>
    </row>
    <row r="228" spans="1:7">
      <c r="A228" s="27"/>
      <c r="B228" s="30" t="s">
        <v>315</v>
      </c>
      <c r="C228" s="28"/>
      <c r="D228" s="29"/>
      <c r="E228" s="12"/>
      <c r="F228" s="12"/>
      <c r="G228" s="7">
        <f>G227</f>
        <v>8073600</v>
      </c>
    </row>
    <row r="229" spans="1:7" ht="30">
      <c r="A229" s="27">
        <v>103</v>
      </c>
      <c r="B229" s="4" t="s">
        <v>201</v>
      </c>
      <c r="C229" s="46" t="s">
        <v>202</v>
      </c>
      <c r="D229" s="13" t="s">
        <v>61</v>
      </c>
      <c r="E229" s="12">
        <v>7825</v>
      </c>
      <c r="F229" s="12">
        <v>2015</v>
      </c>
      <c r="G229" s="8">
        <f t="shared" si="3"/>
        <v>15767375</v>
      </c>
    </row>
    <row r="230" spans="1:7">
      <c r="A230" s="27"/>
      <c r="B230" s="30" t="s">
        <v>315</v>
      </c>
      <c r="C230" s="28"/>
      <c r="D230" s="29"/>
      <c r="E230" s="12"/>
      <c r="F230" s="12"/>
      <c r="G230" s="7">
        <f>G229</f>
        <v>15767375</v>
      </c>
    </row>
    <row r="231" spans="1:7" ht="30">
      <c r="A231" s="27">
        <v>104</v>
      </c>
      <c r="B231" s="39" t="s">
        <v>203</v>
      </c>
      <c r="C231" s="39" t="s">
        <v>204</v>
      </c>
      <c r="D231" s="13" t="s">
        <v>61</v>
      </c>
      <c r="E231" s="12">
        <v>7825</v>
      </c>
      <c r="F231" s="12">
        <v>925</v>
      </c>
      <c r="G231" s="8">
        <f t="shared" si="3"/>
        <v>7238125</v>
      </c>
    </row>
    <row r="232" spans="1:7">
      <c r="A232" s="27"/>
      <c r="B232" s="30" t="s">
        <v>315</v>
      </c>
      <c r="C232" s="28"/>
      <c r="D232" s="29"/>
      <c r="E232" s="12"/>
      <c r="F232" s="12"/>
      <c r="G232" s="7">
        <f>G231</f>
        <v>7238125</v>
      </c>
    </row>
    <row r="233" spans="1:7">
      <c r="A233" s="27">
        <v>105</v>
      </c>
      <c r="B233" s="4" t="s">
        <v>205</v>
      </c>
      <c r="C233" s="39"/>
      <c r="D233" s="13" t="s">
        <v>75</v>
      </c>
      <c r="E233" s="12">
        <v>460</v>
      </c>
      <c r="F233" s="12">
        <v>14760</v>
      </c>
      <c r="G233" s="8">
        <f t="shared" si="3"/>
        <v>6789600</v>
      </c>
    </row>
    <row r="234" spans="1:7">
      <c r="A234" s="27"/>
      <c r="B234" s="30" t="s">
        <v>315</v>
      </c>
      <c r="C234" s="28"/>
      <c r="D234" s="29"/>
      <c r="E234" s="12"/>
      <c r="F234" s="12"/>
      <c r="G234" s="7">
        <f>G233</f>
        <v>6789600</v>
      </c>
    </row>
    <row r="235" spans="1:7">
      <c r="A235" s="27">
        <v>106</v>
      </c>
      <c r="B235" s="39" t="s">
        <v>206</v>
      </c>
      <c r="C235" s="39" t="s">
        <v>207</v>
      </c>
      <c r="D235" s="13" t="s">
        <v>75</v>
      </c>
      <c r="E235" s="12">
        <v>210</v>
      </c>
      <c r="F235" s="12">
        <v>38250</v>
      </c>
      <c r="G235" s="8">
        <f t="shared" si="3"/>
        <v>8032500</v>
      </c>
    </row>
    <row r="236" spans="1:7">
      <c r="A236" s="27"/>
      <c r="B236" s="30" t="s">
        <v>315</v>
      </c>
      <c r="C236" s="28"/>
      <c r="D236" s="29"/>
      <c r="E236" s="12"/>
      <c r="F236" s="12"/>
      <c r="G236" s="7">
        <f>G235</f>
        <v>8032500</v>
      </c>
    </row>
    <row r="237" spans="1:7">
      <c r="A237" s="27">
        <v>107</v>
      </c>
      <c r="B237" s="4" t="s">
        <v>208</v>
      </c>
      <c r="C237" s="4"/>
      <c r="D237" s="13" t="s">
        <v>209</v>
      </c>
      <c r="E237" s="12">
        <v>48.95</v>
      </c>
      <c r="F237" s="12">
        <v>1447100</v>
      </c>
      <c r="G237" s="8">
        <f t="shared" si="3"/>
        <v>70835545</v>
      </c>
    </row>
    <row r="238" spans="1:7">
      <c r="A238" s="27"/>
      <c r="B238" s="30" t="s">
        <v>315</v>
      </c>
      <c r="C238" s="28"/>
      <c r="D238" s="29"/>
      <c r="E238" s="12"/>
      <c r="F238" s="12"/>
      <c r="G238" s="7">
        <f>G237</f>
        <v>70835545</v>
      </c>
    </row>
    <row r="239" spans="1:7">
      <c r="A239" s="27">
        <v>108</v>
      </c>
      <c r="B239" s="4" t="s">
        <v>210</v>
      </c>
      <c r="C239" s="4" t="s">
        <v>284</v>
      </c>
      <c r="D239" s="13" t="s">
        <v>75</v>
      </c>
      <c r="E239" s="12">
        <v>80.66</v>
      </c>
      <c r="F239" s="12">
        <v>978970</v>
      </c>
      <c r="G239" s="8">
        <f t="shared" si="3"/>
        <v>78963720.200000003</v>
      </c>
    </row>
    <row r="240" spans="1:7">
      <c r="A240" s="27"/>
      <c r="B240" s="30" t="s">
        <v>315</v>
      </c>
      <c r="C240" s="28"/>
      <c r="D240" s="29"/>
      <c r="E240" s="12"/>
      <c r="F240" s="12"/>
      <c r="G240" s="7">
        <f>G239</f>
        <v>78963720.200000003</v>
      </c>
    </row>
    <row r="241" spans="1:7">
      <c r="A241" s="27">
        <v>109</v>
      </c>
      <c r="B241" s="4" t="s">
        <v>211</v>
      </c>
      <c r="C241" s="4"/>
      <c r="D241" s="13" t="s">
        <v>75</v>
      </c>
      <c r="E241" s="12">
        <v>15.05</v>
      </c>
      <c r="F241" s="12">
        <v>1633935.0166112955</v>
      </c>
      <c r="G241" s="8">
        <f t="shared" si="3"/>
        <v>24590722</v>
      </c>
    </row>
    <row r="242" spans="1:7">
      <c r="A242" s="27"/>
      <c r="B242" s="30" t="s">
        <v>315</v>
      </c>
      <c r="C242" s="28"/>
      <c r="D242" s="29"/>
      <c r="E242" s="12"/>
      <c r="F242" s="12"/>
      <c r="G242" s="7">
        <f>G241</f>
        <v>24590722</v>
      </c>
    </row>
    <row r="243" spans="1:7">
      <c r="A243" s="27">
        <v>110</v>
      </c>
      <c r="B243" s="4" t="s">
        <v>212</v>
      </c>
      <c r="C243" s="4"/>
      <c r="D243" s="13" t="s">
        <v>75</v>
      </c>
      <c r="E243" s="12">
        <v>22.5</v>
      </c>
      <c r="F243" s="12">
        <v>660990</v>
      </c>
      <c r="G243" s="8">
        <f t="shared" si="3"/>
        <v>14872275</v>
      </c>
    </row>
    <row r="244" spans="1:7">
      <c r="A244" s="27"/>
      <c r="B244" s="30" t="s">
        <v>315</v>
      </c>
      <c r="C244" s="28"/>
      <c r="D244" s="29"/>
      <c r="E244" s="12"/>
      <c r="F244" s="12"/>
      <c r="G244" s="7">
        <f>G243</f>
        <v>14872275</v>
      </c>
    </row>
    <row r="245" spans="1:7">
      <c r="A245" s="27">
        <v>111</v>
      </c>
      <c r="B245" s="4" t="s">
        <v>213</v>
      </c>
      <c r="C245" s="4"/>
      <c r="D245" s="13" t="s">
        <v>75</v>
      </c>
      <c r="E245" s="12">
        <v>12.2</v>
      </c>
      <c r="F245" s="12">
        <v>3356157</v>
      </c>
      <c r="G245" s="8">
        <f t="shared" si="3"/>
        <v>40945115.399999999</v>
      </c>
    </row>
    <row r="246" spans="1:7">
      <c r="A246" s="27"/>
      <c r="B246" s="30" t="s">
        <v>315</v>
      </c>
      <c r="C246" s="28"/>
      <c r="D246" s="29"/>
      <c r="E246" s="12"/>
      <c r="F246" s="12"/>
      <c r="G246" s="7">
        <f>G245</f>
        <v>40945115.399999999</v>
      </c>
    </row>
    <row r="247" spans="1:7" ht="60">
      <c r="A247" s="27">
        <v>112</v>
      </c>
      <c r="B247" s="34" t="s">
        <v>214</v>
      </c>
      <c r="C247" s="34" t="s">
        <v>215</v>
      </c>
      <c r="D247" s="13" t="s">
        <v>75</v>
      </c>
      <c r="E247" s="12">
        <v>1000</v>
      </c>
      <c r="F247" s="12">
        <v>8396</v>
      </c>
      <c r="G247" s="8">
        <f t="shared" si="3"/>
        <v>8396000</v>
      </c>
    </row>
    <row r="248" spans="1:7">
      <c r="A248" s="27"/>
      <c r="B248" s="30" t="s">
        <v>315</v>
      </c>
      <c r="C248" s="28"/>
      <c r="D248" s="29"/>
      <c r="E248" s="12"/>
      <c r="F248" s="12"/>
      <c r="G248" s="7">
        <f>G247</f>
        <v>8396000</v>
      </c>
    </row>
    <row r="249" spans="1:7">
      <c r="A249" s="27">
        <v>113</v>
      </c>
      <c r="B249" s="34" t="s">
        <v>216</v>
      </c>
      <c r="C249" s="34" t="s">
        <v>217</v>
      </c>
      <c r="D249" s="13" t="s">
        <v>139</v>
      </c>
      <c r="E249" s="12">
        <v>7900</v>
      </c>
      <c r="F249" s="12">
        <v>937</v>
      </c>
      <c r="G249" s="8">
        <f t="shared" si="3"/>
        <v>7402300</v>
      </c>
    </row>
    <row r="250" spans="1:7">
      <c r="A250" s="27"/>
      <c r="B250" s="30" t="s">
        <v>315</v>
      </c>
      <c r="C250" s="28"/>
      <c r="D250" s="29"/>
      <c r="E250" s="12"/>
      <c r="F250" s="12"/>
      <c r="G250" s="7">
        <f>G249</f>
        <v>7402300</v>
      </c>
    </row>
    <row r="251" spans="1:7">
      <c r="A251" s="27">
        <v>114</v>
      </c>
      <c r="B251" s="34" t="s">
        <v>301</v>
      </c>
      <c r="C251" s="34" t="s">
        <v>302</v>
      </c>
      <c r="D251" s="13" t="s">
        <v>162</v>
      </c>
      <c r="E251" s="12">
        <v>585</v>
      </c>
      <c r="F251" s="12">
        <f>7753</f>
        <v>7753</v>
      </c>
      <c r="G251" s="8">
        <f t="shared" si="3"/>
        <v>4535505</v>
      </c>
    </row>
    <row r="252" spans="1:7">
      <c r="A252" s="27"/>
      <c r="B252" s="30" t="s">
        <v>315</v>
      </c>
      <c r="C252" s="28"/>
      <c r="D252" s="29"/>
      <c r="E252" s="12"/>
      <c r="F252" s="12"/>
      <c r="G252" s="7">
        <f>G251</f>
        <v>4535505</v>
      </c>
    </row>
    <row r="253" spans="1:7">
      <c r="A253" s="27">
        <v>115</v>
      </c>
      <c r="B253" s="34" t="s">
        <v>303</v>
      </c>
      <c r="C253" s="34" t="s">
        <v>75</v>
      </c>
      <c r="D253" s="13" t="s">
        <v>75</v>
      </c>
      <c r="E253" s="12">
        <v>146</v>
      </c>
      <c r="F253" s="12">
        <f>30950</f>
        <v>30950</v>
      </c>
      <c r="G253" s="8">
        <f t="shared" si="3"/>
        <v>4518700</v>
      </c>
    </row>
    <row r="254" spans="1:7">
      <c r="A254" s="27"/>
      <c r="B254" s="30" t="s">
        <v>315</v>
      </c>
      <c r="C254" s="28"/>
      <c r="D254" s="29"/>
      <c r="E254" s="12"/>
      <c r="F254" s="12"/>
      <c r="G254" s="7">
        <f>G253</f>
        <v>4518700</v>
      </c>
    </row>
    <row r="255" spans="1:7" ht="88.5" customHeight="1">
      <c r="A255" s="27">
        <v>116</v>
      </c>
      <c r="B255" s="4" t="s">
        <v>218</v>
      </c>
      <c r="C255" s="4" t="s">
        <v>219</v>
      </c>
      <c r="D255" s="13" t="s">
        <v>139</v>
      </c>
      <c r="E255" s="12">
        <v>30850</v>
      </c>
      <c r="F255" s="12">
        <v>250</v>
      </c>
      <c r="G255" s="8">
        <f t="shared" si="3"/>
        <v>7712500</v>
      </c>
    </row>
    <row r="256" spans="1:7">
      <c r="A256" s="27"/>
      <c r="B256" s="30" t="s">
        <v>315</v>
      </c>
      <c r="C256" s="28"/>
      <c r="D256" s="29"/>
      <c r="E256" s="12"/>
      <c r="F256" s="12"/>
      <c r="G256" s="7">
        <f>G255</f>
        <v>7712500</v>
      </c>
    </row>
    <row r="257" spans="1:7">
      <c r="A257" s="27"/>
      <c r="B257" s="57" t="s">
        <v>220</v>
      </c>
      <c r="C257" s="57"/>
      <c r="D257" s="13"/>
      <c r="E257" s="12"/>
      <c r="F257" s="12"/>
      <c r="G257" s="8"/>
    </row>
    <row r="258" spans="1:7" ht="75">
      <c r="A258" s="27">
        <v>117</v>
      </c>
      <c r="B258" s="44" t="s">
        <v>221</v>
      </c>
      <c r="C258" s="28" t="s">
        <v>222</v>
      </c>
      <c r="D258" s="13" t="s">
        <v>57</v>
      </c>
      <c r="E258" s="12">
        <f>G258/F258</f>
        <v>4183</v>
      </c>
      <c r="F258" s="12">
        <v>2337</v>
      </c>
      <c r="G258" s="8">
        <v>9775671</v>
      </c>
    </row>
    <row r="259" spans="1:7">
      <c r="A259" s="27"/>
      <c r="B259" s="30" t="s">
        <v>315</v>
      </c>
      <c r="C259" s="28"/>
      <c r="D259" s="29"/>
      <c r="E259" s="12"/>
      <c r="F259" s="12"/>
      <c r="G259" s="7">
        <f>G258</f>
        <v>9775671</v>
      </c>
    </row>
    <row r="260" spans="1:7" ht="45">
      <c r="A260" s="27">
        <v>118</v>
      </c>
      <c r="B260" s="33" t="s">
        <v>223</v>
      </c>
      <c r="C260" s="33" t="s">
        <v>224</v>
      </c>
      <c r="D260" s="13" t="s">
        <v>225</v>
      </c>
      <c r="E260" s="12">
        <v>4860</v>
      </c>
      <c r="F260" s="12">
        <v>1320</v>
      </c>
      <c r="G260" s="8">
        <f t="shared" ref="G260:G324" si="4">E260*F260</f>
        <v>6415200</v>
      </c>
    </row>
    <row r="261" spans="1:7">
      <c r="A261" s="27"/>
      <c r="B261" s="30" t="s">
        <v>315</v>
      </c>
      <c r="C261" s="28"/>
      <c r="D261" s="29"/>
      <c r="E261" s="12"/>
      <c r="F261" s="12"/>
      <c r="G261" s="7">
        <f>G260</f>
        <v>6415200</v>
      </c>
    </row>
    <row r="262" spans="1:7" ht="75">
      <c r="A262" s="27">
        <v>119</v>
      </c>
      <c r="B262" s="28" t="s">
        <v>226</v>
      </c>
      <c r="C262" s="28" t="s">
        <v>222</v>
      </c>
      <c r="D262" s="13" t="s">
        <v>57</v>
      </c>
      <c r="E262" s="14">
        <v>4850</v>
      </c>
      <c r="F262" s="12">
        <v>12045</v>
      </c>
      <c r="G262" s="8">
        <f t="shared" si="4"/>
        <v>58418250</v>
      </c>
    </row>
    <row r="263" spans="1:7">
      <c r="A263" s="27"/>
      <c r="B263" s="30" t="s">
        <v>315</v>
      </c>
      <c r="C263" s="28"/>
      <c r="D263" s="29"/>
      <c r="E263" s="12"/>
      <c r="F263" s="12"/>
      <c r="G263" s="7">
        <f>G262</f>
        <v>58418250</v>
      </c>
    </row>
    <row r="264" spans="1:7" ht="135">
      <c r="A264" s="27">
        <v>120</v>
      </c>
      <c r="B264" s="28" t="s">
        <v>227</v>
      </c>
      <c r="C264" s="28" t="s">
        <v>228</v>
      </c>
      <c r="D264" s="13" t="s">
        <v>57</v>
      </c>
      <c r="E264" s="12">
        <v>5300</v>
      </c>
      <c r="F264" s="12">
        <v>3291</v>
      </c>
      <c r="G264" s="8">
        <f t="shared" si="4"/>
        <v>17442300</v>
      </c>
    </row>
    <row r="265" spans="1:7">
      <c r="A265" s="27"/>
      <c r="B265" s="30" t="s">
        <v>315</v>
      </c>
      <c r="C265" s="28"/>
      <c r="D265" s="29"/>
      <c r="E265" s="12"/>
      <c r="F265" s="12"/>
      <c r="G265" s="7">
        <f>G264</f>
        <v>17442300</v>
      </c>
    </row>
    <row r="266" spans="1:7" ht="105">
      <c r="A266" s="27">
        <v>121</v>
      </c>
      <c r="B266" s="28" t="s">
        <v>229</v>
      </c>
      <c r="C266" s="28" t="s">
        <v>230</v>
      </c>
      <c r="D266" s="13" t="s">
        <v>57</v>
      </c>
      <c r="E266" s="12">
        <v>7140</v>
      </c>
      <c r="F266" s="12">
        <v>7740</v>
      </c>
      <c r="G266" s="8">
        <f t="shared" si="4"/>
        <v>55263600</v>
      </c>
    </row>
    <row r="267" spans="1:7">
      <c r="A267" s="27"/>
      <c r="B267" s="30" t="s">
        <v>315</v>
      </c>
      <c r="C267" s="28"/>
      <c r="D267" s="29"/>
      <c r="E267" s="12"/>
      <c r="F267" s="12"/>
      <c r="G267" s="7">
        <f>G266</f>
        <v>55263600</v>
      </c>
    </row>
    <row r="268" spans="1:7" ht="61.5" customHeight="1">
      <c r="A268" s="27">
        <v>122</v>
      </c>
      <c r="B268" s="28" t="s">
        <v>304</v>
      </c>
      <c r="C268" s="28" t="s">
        <v>324</v>
      </c>
      <c r="D268" s="13" t="s">
        <v>305</v>
      </c>
      <c r="E268" s="12">
        <v>1700</v>
      </c>
      <c r="F268" s="12">
        <f>2650</f>
        <v>2650</v>
      </c>
      <c r="G268" s="8">
        <f>E268*F268</f>
        <v>4505000</v>
      </c>
    </row>
    <row r="269" spans="1:7">
      <c r="A269" s="27"/>
      <c r="B269" s="30" t="s">
        <v>315</v>
      </c>
      <c r="C269" s="28"/>
      <c r="D269" s="29"/>
      <c r="E269" s="12"/>
      <c r="F269" s="12"/>
      <c r="G269" s="7">
        <f>G268</f>
        <v>4505000</v>
      </c>
    </row>
    <row r="270" spans="1:7" ht="75">
      <c r="A270" s="27">
        <v>123</v>
      </c>
      <c r="B270" s="28" t="s">
        <v>306</v>
      </c>
      <c r="C270" s="28" t="s">
        <v>307</v>
      </c>
      <c r="D270" s="13" t="s">
        <v>225</v>
      </c>
      <c r="E270" s="12">
        <v>5332.5</v>
      </c>
      <c r="F270" s="12">
        <f>422</f>
        <v>422</v>
      </c>
      <c r="G270" s="8">
        <f>E270*F270</f>
        <v>2250315</v>
      </c>
    </row>
    <row r="271" spans="1:7">
      <c r="A271" s="27"/>
      <c r="B271" s="30" t="s">
        <v>315</v>
      </c>
      <c r="C271" s="28"/>
      <c r="D271" s="29"/>
      <c r="E271" s="12"/>
      <c r="F271" s="12"/>
      <c r="G271" s="7">
        <f>G270</f>
        <v>2250315</v>
      </c>
    </row>
    <row r="272" spans="1:7" ht="45">
      <c r="A272" s="27">
        <v>124</v>
      </c>
      <c r="B272" s="33" t="s">
        <v>223</v>
      </c>
      <c r="C272" s="28" t="s">
        <v>231</v>
      </c>
      <c r="D272" s="13" t="s">
        <v>225</v>
      </c>
      <c r="E272" s="12">
        <v>6247</v>
      </c>
      <c r="F272" s="12">
        <v>1759</v>
      </c>
      <c r="G272" s="8">
        <f t="shared" si="4"/>
        <v>10988473</v>
      </c>
    </row>
    <row r="273" spans="1:7">
      <c r="A273" s="27"/>
      <c r="B273" s="30" t="s">
        <v>315</v>
      </c>
      <c r="C273" s="28"/>
      <c r="D273" s="29"/>
      <c r="E273" s="12"/>
      <c r="F273" s="12"/>
      <c r="G273" s="7">
        <f>G272</f>
        <v>10988473</v>
      </c>
    </row>
    <row r="274" spans="1:7" ht="105">
      <c r="A274" s="27">
        <v>125</v>
      </c>
      <c r="B274" s="4" t="s">
        <v>232</v>
      </c>
      <c r="C274" s="28" t="s">
        <v>233</v>
      </c>
      <c r="D274" s="13" t="s">
        <v>234</v>
      </c>
      <c r="E274" s="12">
        <f>G274/F274</f>
        <v>5551.5633802816901</v>
      </c>
      <c r="F274" s="12">
        <v>1420</v>
      </c>
      <c r="G274" s="8">
        <v>7883220</v>
      </c>
    </row>
    <row r="275" spans="1:7">
      <c r="A275" s="27"/>
      <c r="B275" s="30" t="s">
        <v>315</v>
      </c>
      <c r="C275" s="28"/>
      <c r="D275" s="29"/>
      <c r="E275" s="12"/>
      <c r="F275" s="12"/>
      <c r="G275" s="7">
        <f>G274</f>
        <v>7883220</v>
      </c>
    </row>
    <row r="276" spans="1:7" ht="60">
      <c r="A276" s="27">
        <v>126</v>
      </c>
      <c r="B276" s="28" t="s">
        <v>292</v>
      </c>
      <c r="C276" s="28" t="s">
        <v>235</v>
      </c>
      <c r="D276" s="13" t="s">
        <v>57</v>
      </c>
      <c r="E276" s="12">
        <f>G276/F276</f>
        <v>7115.1021377672205</v>
      </c>
      <c r="F276" s="12">
        <v>1263</v>
      </c>
      <c r="G276" s="8">
        <v>8986374</v>
      </c>
    </row>
    <row r="277" spans="1:7">
      <c r="A277" s="27"/>
      <c r="B277" s="30" t="s">
        <v>315</v>
      </c>
      <c r="C277" s="28"/>
      <c r="D277" s="29"/>
      <c r="E277" s="12"/>
      <c r="F277" s="12"/>
      <c r="G277" s="7">
        <f>G276</f>
        <v>8986374</v>
      </c>
    </row>
    <row r="278" spans="1:7" ht="225">
      <c r="A278" s="27">
        <v>127</v>
      </c>
      <c r="B278" s="28" t="s">
        <v>236</v>
      </c>
      <c r="C278" s="28" t="s">
        <v>237</v>
      </c>
      <c r="D278" s="13" t="s">
        <v>57</v>
      </c>
      <c r="E278" s="12">
        <v>8750</v>
      </c>
      <c r="F278" s="12">
        <v>1821</v>
      </c>
      <c r="G278" s="8">
        <f t="shared" si="4"/>
        <v>15933750</v>
      </c>
    </row>
    <row r="279" spans="1:7">
      <c r="A279" s="27"/>
      <c r="B279" s="30" t="s">
        <v>315</v>
      </c>
      <c r="C279" s="28"/>
      <c r="D279" s="29"/>
      <c r="E279" s="12"/>
      <c r="F279" s="12"/>
      <c r="G279" s="7">
        <f>G278</f>
        <v>15933750</v>
      </c>
    </row>
    <row r="280" spans="1:7" ht="30">
      <c r="A280" s="27">
        <v>128</v>
      </c>
      <c r="B280" s="28" t="s">
        <v>238</v>
      </c>
      <c r="C280" s="47" t="s">
        <v>239</v>
      </c>
      <c r="D280" s="13" t="s">
        <v>240</v>
      </c>
      <c r="E280" s="12">
        <v>1350</v>
      </c>
      <c r="F280" s="12">
        <v>15398</v>
      </c>
      <c r="G280" s="8">
        <f t="shared" si="4"/>
        <v>20787300</v>
      </c>
    </row>
    <row r="281" spans="1:7">
      <c r="A281" s="27"/>
      <c r="B281" s="30" t="s">
        <v>315</v>
      </c>
      <c r="C281" s="28"/>
      <c r="D281" s="29"/>
      <c r="E281" s="12"/>
      <c r="F281" s="12"/>
      <c r="G281" s="7">
        <f>G280</f>
        <v>20787300</v>
      </c>
    </row>
    <row r="282" spans="1:7" ht="165">
      <c r="A282" s="27">
        <v>129</v>
      </c>
      <c r="B282" s="28" t="s">
        <v>241</v>
      </c>
      <c r="C282" s="4" t="s">
        <v>242</v>
      </c>
      <c r="D282" s="13" t="s">
        <v>243</v>
      </c>
      <c r="E282" s="12">
        <v>4995</v>
      </c>
      <c r="F282" s="12">
        <v>10481</v>
      </c>
      <c r="G282" s="8">
        <f t="shared" si="4"/>
        <v>52352595</v>
      </c>
    </row>
    <row r="283" spans="1:7">
      <c r="A283" s="27"/>
      <c r="B283" s="30" t="s">
        <v>315</v>
      </c>
      <c r="C283" s="28"/>
      <c r="D283" s="29"/>
      <c r="E283" s="12"/>
      <c r="F283" s="12"/>
      <c r="G283" s="7">
        <f>G282</f>
        <v>52352595</v>
      </c>
    </row>
    <row r="284" spans="1:7" ht="105.75" customHeight="1">
      <c r="A284" s="27">
        <v>130</v>
      </c>
      <c r="B284" s="19" t="s">
        <v>244</v>
      </c>
      <c r="C284" s="19" t="s">
        <v>326</v>
      </c>
      <c r="D284" s="13" t="s">
        <v>61</v>
      </c>
      <c r="E284" s="12">
        <v>13100887</v>
      </c>
      <c r="F284" s="12">
        <v>1</v>
      </c>
      <c r="G284" s="8">
        <f t="shared" si="4"/>
        <v>13100887</v>
      </c>
    </row>
    <row r="285" spans="1:7">
      <c r="A285" s="27"/>
      <c r="B285" s="30" t="s">
        <v>315</v>
      </c>
      <c r="C285" s="28"/>
      <c r="D285" s="29"/>
      <c r="E285" s="12"/>
      <c r="F285" s="12"/>
      <c r="G285" s="7">
        <f>G284</f>
        <v>13100887</v>
      </c>
    </row>
    <row r="286" spans="1:7">
      <c r="A286" s="27">
        <v>131</v>
      </c>
      <c r="B286" s="34" t="s">
        <v>245</v>
      </c>
      <c r="C286" s="34" t="s">
        <v>246</v>
      </c>
      <c r="D286" s="13" t="s">
        <v>247</v>
      </c>
      <c r="E286" s="12">
        <v>92500</v>
      </c>
      <c r="F286" s="12">
        <v>170</v>
      </c>
      <c r="G286" s="8">
        <f t="shared" si="4"/>
        <v>15725000</v>
      </c>
    </row>
    <row r="287" spans="1:7">
      <c r="A287" s="27"/>
      <c r="B287" s="30" t="s">
        <v>315</v>
      </c>
      <c r="C287" s="28"/>
      <c r="D287" s="29"/>
      <c r="E287" s="12"/>
      <c r="F287" s="12"/>
      <c r="G287" s="7">
        <f>G286</f>
        <v>15725000</v>
      </c>
    </row>
    <row r="288" spans="1:7" ht="70.5" customHeight="1">
      <c r="A288" s="27">
        <v>132</v>
      </c>
      <c r="B288" s="34" t="s">
        <v>248</v>
      </c>
      <c r="C288" s="34" t="s">
        <v>249</v>
      </c>
      <c r="D288" s="3" t="s">
        <v>75</v>
      </c>
      <c r="E288" s="12">
        <v>300000</v>
      </c>
      <c r="F288" s="12">
        <v>40</v>
      </c>
      <c r="G288" s="8">
        <f t="shared" si="4"/>
        <v>12000000</v>
      </c>
    </row>
    <row r="289" spans="1:7">
      <c r="A289" s="27"/>
      <c r="B289" s="30" t="s">
        <v>315</v>
      </c>
      <c r="C289" s="28"/>
      <c r="D289" s="29"/>
      <c r="E289" s="12"/>
      <c r="F289" s="12"/>
      <c r="G289" s="7">
        <f>G288</f>
        <v>12000000</v>
      </c>
    </row>
    <row r="290" spans="1:7" ht="101.25" customHeight="1">
      <c r="A290" s="27">
        <v>133</v>
      </c>
      <c r="B290" s="34" t="s">
        <v>248</v>
      </c>
      <c r="C290" s="34" t="s">
        <v>250</v>
      </c>
      <c r="D290" s="13" t="s">
        <v>75</v>
      </c>
      <c r="E290" s="12">
        <v>345200</v>
      </c>
      <c r="F290" s="12">
        <v>40</v>
      </c>
      <c r="G290" s="8">
        <f t="shared" si="4"/>
        <v>13808000</v>
      </c>
    </row>
    <row r="291" spans="1:7">
      <c r="A291" s="27"/>
      <c r="B291" s="30" t="s">
        <v>315</v>
      </c>
      <c r="C291" s="28"/>
      <c r="D291" s="29"/>
      <c r="E291" s="12"/>
      <c r="F291" s="12"/>
      <c r="G291" s="7">
        <f>G290</f>
        <v>13808000</v>
      </c>
    </row>
    <row r="292" spans="1:7" ht="329.25" customHeight="1">
      <c r="A292" s="27">
        <v>134</v>
      </c>
      <c r="B292" s="34" t="s">
        <v>248</v>
      </c>
      <c r="C292" s="34" t="s">
        <v>251</v>
      </c>
      <c r="D292" s="13" t="s">
        <v>75</v>
      </c>
      <c r="E292" s="12">
        <v>240000</v>
      </c>
      <c r="F292" s="12">
        <v>40</v>
      </c>
      <c r="G292" s="8">
        <f t="shared" si="4"/>
        <v>9600000</v>
      </c>
    </row>
    <row r="293" spans="1:7">
      <c r="A293" s="27"/>
      <c r="B293" s="30" t="s">
        <v>315</v>
      </c>
      <c r="C293" s="28"/>
      <c r="D293" s="29"/>
      <c r="E293" s="12"/>
      <c r="F293" s="12"/>
      <c r="G293" s="7">
        <f>G292</f>
        <v>9600000</v>
      </c>
    </row>
    <row r="294" spans="1:7" ht="139.5" customHeight="1">
      <c r="A294" s="27">
        <v>135</v>
      </c>
      <c r="B294" s="34" t="s">
        <v>248</v>
      </c>
      <c r="C294" s="34" t="s">
        <v>252</v>
      </c>
      <c r="D294" s="13" t="s">
        <v>75</v>
      </c>
      <c r="E294" s="12">
        <v>285000</v>
      </c>
      <c r="F294" s="12">
        <v>40</v>
      </c>
      <c r="G294" s="8">
        <f t="shared" si="4"/>
        <v>11400000</v>
      </c>
    </row>
    <row r="295" spans="1:7">
      <c r="A295" s="27"/>
      <c r="B295" s="30" t="s">
        <v>315</v>
      </c>
      <c r="C295" s="28"/>
      <c r="D295" s="29"/>
      <c r="E295" s="12"/>
      <c r="F295" s="12"/>
      <c r="G295" s="7">
        <f>G294</f>
        <v>11400000</v>
      </c>
    </row>
    <row r="296" spans="1:7" ht="201" customHeight="1">
      <c r="A296" s="27">
        <v>136</v>
      </c>
      <c r="B296" s="34" t="s">
        <v>253</v>
      </c>
      <c r="C296" s="34" t="s">
        <v>254</v>
      </c>
      <c r="D296" s="13" t="s">
        <v>75</v>
      </c>
      <c r="E296" s="12">
        <v>240000</v>
      </c>
      <c r="F296" s="12">
        <v>40</v>
      </c>
      <c r="G296" s="8">
        <f t="shared" si="4"/>
        <v>9600000</v>
      </c>
    </row>
    <row r="297" spans="1:7">
      <c r="A297" s="27"/>
      <c r="B297" s="30" t="s">
        <v>315</v>
      </c>
      <c r="C297" s="28"/>
      <c r="D297" s="29"/>
      <c r="E297" s="12"/>
      <c r="F297" s="12"/>
      <c r="G297" s="7">
        <f>G296</f>
        <v>9600000</v>
      </c>
    </row>
    <row r="298" spans="1:7" ht="153" customHeight="1">
      <c r="A298" s="27">
        <v>137</v>
      </c>
      <c r="B298" s="34" t="s">
        <v>253</v>
      </c>
      <c r="C298" s="48" t="s">
        <v>330</v>
      </c>
      <c r="D298" s="13" t="s">
        <v>75</v>
      </c>
      <c r="E298" s="12">
        <v>297000</v>
      </c>
      <c r="F298" s="12">
        <v>40</v>
      </c>
      <c r="G298" s="8">
        <f t="shared" si="4"/>
        <v>11880000</v>
      </c>
    </row>
    <row r="299" spans="1:7">
      <c r="A299" s="27"/>
      <c r="B299" s="30" t="s">
        <v>315</v>
      </c>
      <c r="C299" s="28"/>
      <c r="D299" s="29"/>
      <c r="E299" s="12"/>
      <c r="F299" s="12"/>
      <c r="G299" s="7">
        <f>G298</f>
        <v>11880000</v>
      </c>
    </row>
    <row r="300" spans="1:7" ht="130.5" customHeight="1">
      <c r="A300" s="27">
        <v>138</v>
      </c>
      <c r="B300" s="34" t="s">
        <v>255</v>
      </c>
      <c r="C300" s="34" t="s">
        <v>285</v>
      </c>
      <c r="D300" s="13" t="s">
        <v>75</v>
      </c>
      <c r="E300" s="12">
        <v>60000</v>
      </c>
      <c r="F300" s="12">
        <v>100</v>
      </c>
      <c r="G300" s="8">
        <f t="shared" si="4"/>
        <v>6000000</v>
      </c>
    </row>
    <row r="301" spans="1:7">
      <c r="A301" s="27"/>
      <c r="B301" s="30" t="s">
        <v>315</v>
      </c>
      <c r="C301" s="28"/>
      <c r="D301" s="29"/>
      <c r="E301" s="12"/>
      <c r="F301" s="12"/>
      <c r="G301" s="7">
        <f>G300</f>
        <v>6000000</v>
      </c>
    </row>
    <row r="302" spans="1:7" ht="60">
      <c r="A302" s="27">
        <v>139</v>
      </c>
      <c r="B302" s="34" t="s">
        <v>256</v>
      </c>
      <c r="C302" s="48" t="s">
        <v>286</v>
      </c>
      <c r="D302" s="13" t="s">
        <v>75</v>
      </c>
      <c r="E302" s="12">
        <v>27500</v>
      </c>
      <c r="F302" s="12">
        <v>200</v>
      </c>
      <c r="G302" s="8">
        <f t="shared" si="4"/>
        <v>5500000</v>
      </c>
    </row>
    <row r="303" spans="1:7">
      <c r="A303" s="27"/>
      <c r="B303" s="30" t="s">
        <v>315</v>
      </c>
      <c r="C303" s="28"/>
      <c r="D303" s="29"/>
      <c r="E303" s="12"/>
      <c r="F303" s="12"/>
      <c r="G303" s="7">
        <f>G302</f>
        <v>5500000</v>
      </c>
    </row>
    <row r="304" spans="1:7" ht="75">
      <c r="A304" s="27">
        <v>140</v>
      </c>
      <c r="B304" s="34" t="s">
        <v>257</v>
      </c>
      <c r="C304" s="5" t="s">
        <v>258</v>
      </c>
      <c r="D304" s="13" t="s">
        <v>75</v>
      </c>
      <c r="E304" s="12">
        <v>32100</v>
      </c>
      <c r="F304" s="12">
        <v>300</v>
      </c>
      <c r="G304" s="8">
        <f t="shared" si="4"/>
        <v>9630000</v>
      </c>
    </row>
    <row r="305" spans="1:7">
      <c r="A305" s="27"/>
      <c r="B305" s="30" t="s">
        <v>315</v>
      </c>
      <c r="C305" s="28"/>
      <c r="D305" s="29"/>
      <c r="E305" s="12"/>
      <c r="F305" s="12"/>
      <c r="G305" s="7">
        <f>G304</f>
        <v>9630000</v>
      </c>
    </row>
    <row r="306" spans="1:7" ht="278.25" customHeight="1">
      <c r="A306" s="27">
        <v>141</v>
      </c>
      <c r="B306" s="34" t="s">
        <v>259</v>
      </c>
      <c r="C306" s="33" t="s">
        <v>260</v>
      </c>
      <c r="D306" s="13" t="s">
        <v>75</v>
      </c>
      <c r="E306" s="12">
        <v>25000</v>
      </c>
      <c r="F306" s="12">
        <v>300</v>
      </c>
      <c r="G306" s="8">
        <f t="shared" si="4"/>
        <v>7500000</v>
      </c>
    </row>
    <row r="307" spans="1:7">
      <c r="A307" s="27"/>
      <c r="B307" s="30" t="s">
        <v>315</v>
      </c>
      <c r="C307" s="28"/>
      <c r="D307" s="29"/>
      <c r="E307" s="12"/>
      <c r="F307" s="12"/>
      <c r="G307" s="7">
        <f>G306</f>
        <v>7500000</v>
      </c>
    </row>
    <row r="308" spans="1:7" ht="315">
      <c r="A308" s="27">
        <v>142</v>
      </c>
      <c r="B308" s="34" t="s">
        <v>261</v>
      </c>
      <c r="C308" s="34" t="s">
        <v>281</v>
      </c>
      <c r="D308" s="13" t="s">
        <v>75</v>
      </c>
      <c r="E308" s="12">
        <v>35500</v>
      </c>
      <c r="F308" s="12">
        <v>600</v>
      </c>
      <c r="G308" s="8">
        <f t="shared" si="4"/>
        <v>21300000</v>
      </c>
    </row>
    <row r="309" spans="1:7">
      <c r="A309" s="27"/>
      <c r="B309" s="30" t="s">
        <v>315</v>
      </c>
      <c r="C309" s="28"/>
      <c r="D309" s="29"/>
      <c r="E309" s="12"/>
      <c r="F309" s="12"/>
      <c r="G309" s="7">
        <f>G308</f>
        <v>21300000</v>
      </c>
    </row>
    <row r="310" spans="1:7" ht="90">
      <c r="A310" s="27">
        <v>143</v>
      </c>
      <c r="B310" s="34" t="s">
        <v>262</v>
      </c>
      <c r="C310" s="5" t="s">
        <v>263</v>
      </c>
      <c r="D310" s="13" t="s">
        <v>75</v>
      </c>
      <c r="E310" s="12">
        <v>10500</v>
      </c>
      <c r="F310" s="12">
        <v>1500</v>
      </c>
      <c r="G310" s="8">
        <f t="shared" si="4"/>
        <v>15750000</v>
      </c>
    </row>
    <row r="311" spans="1:7">
      <c r="A311" s="27"/>
      <c r="B311" s="30" t="s">
        <v>315</v>
      </c>
      <c r="C311" s="28"/>
      <c r="D311" s="29"/>
      <c r="E311" s="12"/>
      <c r="F311" s="12"/>
      <c r="G311" s="7">
        <f>G310</f>
        <v>15750000</v>
      </c>
    </row>
    <row r="312" spans="1:7" ht="124.5" customHeight="1">
      <c r="A312" s="27">
        <v>144</v>
      </c>
      <c r="B312" s="34" t="s">
        <v>264</v>
      </c>
      <c r="C312" s="34" t="s">
        <v>265</v>
      </c>
      <c r="D312" s="13" t="s">
        <v>75</v>
      </c>
      <c r="E312" s="12">
        <v>14000</v>
      </c>
      <c r="F312" s="12">
        <v>800</v>
      </c>
      <c r="G312" s="8">
        <f t="shared" si="4"/>
        <v>11200000</v>
      </c>
    </row>
    <row r="313" spans="1:7">
      <c r="A313" s="27"/>
      <c r="B313" s="30" t="s">
        <v>315</v>
      </c>
      <c r="C313" s="28"/>
      <c r="D313" s="29"/>
      <c r="E313" s="12"/>
      <c r="F313" s="12"/>
      <c r="G313" s="7">
        <f>G312</f>
        <v>11200000</v>
      </c>
    </row>
    <row r="314" spans="1:7" ht="143.25" customHeight="1">
      <c r="A314" s="27">
        <v>145</v>
      </c>
      <c r="B314" s="34" t="s">
        <v>308</v>
      </c>
      <c r="C314" s="34" t="s">
        <v>309</v>
      </c>
      <c r="D314" s="13" t="s">
        <v>75</v>
      </c>
      <c r="E314" s="12">
        <v>360500</v>
      </c>
      <c r="F314" s="12">
        <f>2</f>
        <v>2</v>
      </c>
      <c r="G314" s="8">
        <f t="shared" si="4"/>
        <v>721000</v>
      </c>
    </row>
    <row r="315" spans="1:7">
      <c r="A315" s="27"/>
      <c r="B315" s="30" t="s">
        <v>315</v>
      </c>
      <c r="C315" s="28"/>
      <c r="D315" s="29"/>
      <c r="E315" s="12"/>
      <c r="F315" s="12"/>
      <c r="G315" s="7">
        <f>G314</f>
        <v>721000</v>
      </c>
    </row>
    <row r="316" spans="1:7" ht="220.5" customHeight="1">
      <c r="A316" s="27">
        <v>146</v>
      </c>
      <c r="B316" s="4" t="s">
        <v>266</v>
      </c>
      <c r="C316" s="5" t="s">
        <v>291</v>
      </c>
      <c r="D316" s="13" t="s">
        <v>139</v>
      </c>
      <c r="E316" s="12">
        <v>160000</v>
      </c>
      <c r="F316" s="12">
        <v>100</v>
      </c>
      <c r="G316" s="8">
        <f t="shared" si="4"/>
        <v>16000000</v>
      </c>
    </row>
    <row r="317" spans="1:7">
      <c r="A317" s="27"/>
      <c r="B317" s="30" t="s">
        <v>315</v>
      </c>
      <c r="C317" s="28"/>
      <c r="D317" s="29"/>
      <c r="E317" s="12"/>
      <c r="F317" s="12"/>
      <c r="G317" s="7">
        <f>G316</f>
        <v>16000000</v>
      </c>
    </row>
    <row r="318" spans="1:7" ht="409.5">
      <c r="A318" s="27">
        <v>147</v>
      </c>
      <c r="B318" s="4" t="s">
        <v>267</v>
      </c>
      <c r="C318" s="49" t="s">
        <v>323</v>
      </c>
      <c r="D318" s="13" t="s">
        <v>139</v>
      </c>
      <c r="E318" s="12">
        <v>157000</v>
      </c>
      <c r="F318" s="12">
        <v>100</v>
      </c>
      <c r="G318" s="8">
        <f t="shared" si="4"/>
        <v>15700000</v>
      </c>
    </row>
    <row r="319" spans="1:7">
      <c r="A319" s="27"/>
      <c r="B319" s="30" t="s">
        <v>315</v>
      </c>
      <c r="C319" s="28"/>
      <c r="D319" s="29"/>
      <c r="E319" s="12"/>
      <c r="F319" s="12"/>
      <c r="G319" s="7">
        <f>G318</f>
        <v>15700000</v>
      </c>
    </row>
    <row r="320" spans="1:7" ht="96.75" customHeight="1">
      <c r="A320" s="27">
        <v>148</v>
      </c>
      <c r="B320" s="4" t="s">
        <v>268</v>
      </c>
      <c r="C320" s="4" t="s">
        <v>269</v>
      </c>
      <c r="D320" s="13" t="s">
        <v>75</v>
      </c>
      <c r="E320" s="12">
        <v>48400</v>
      </c>
      <c r="F320" s="12">
        <v>150</v>
      </c>
      <c r="G320" s="8">
        <f t="shared" si="4"/>
        <v>7260000</v>
      </c>
    </row>
    <row r="321" spans="1:7">
      <c r="A321" s="27"/>
      <c r="B321" s="30" t="s">
        <v>315</v>
      </c>
      <c r="C321" s="28"/>
      <c r="D321" s="29"/>
      <c r="E321" s="12"/>
      <c r="F321" s="12"/>
      <c r="G321" s="7">
        <f>G320</f>
        <v>7260000</v>
      </c>
    </row>
    <row r="322" spans="1:7" ht="130.5" customHeight="1">
      <c r="A322" s="27">
        <v>149</v>
      </c>
      <c r="B322" s="4" t="s">
        <v>270</v>
      </c>
      <c r="C322" s="4" t="s">
        <v>271</v>
      </c>
      <c r="D322" s="13" t="s">
        <v>75</v>
      </c>
      <c r="E322" s="12">
        <v>15224</v>
      </c>
      <c r="F322" s="12">
        <v>500</v>
      </c>
      <c r="G322" s="8">
        <f t="shared" si="4"/>
        <v>7612000</v>
      </c>
    </row>
    <row r="323" spans="1:7">
      <c r="A323" s="27"/>
      <c r="B323" s="30" t="s">
        <v>315</v>
      </c>
      <c r="C323" s="28"/>
      <c r="D323" s="29"/>
      <c r="E323" s="12"/>
      <c r="F323" s="12"/>
      <c r="G323" s="7">
        <f>G322</f>
        <v>7612000</v>
      </c>
    </row>
    <row r="324" spans="1:7" ht="195.75" customHeight="1">
      <c r="A324" s="27">
        <v>150</v>
      </c>
      <c r="B324" s="50" t="s">
        <v>272</v>
      </c>
      <c r="C324" s="50" t="s">
        <v>273</v>
      </c>
      <c r="D324" s="13" t="s">
        <v>75</v>
      </c>
      <c r="E324" s="12">
        <v>12417</v>
      </c>
      <c r="F324" s="12">
        <v>500</v>
      </c>
      <c r="G324" s="8">
        <f t="shared" si="4"/>
        <v>6208500</v>
      </c>
    </row>
    <row r="325" spans="1:7">
      <c r="A325" s="27"/>
      <c r="B325" s="30" t="s">
        <v>315</v>
      </c>
      <c r="C325" s="28"/>
      <c r="D325" s="29"/>
      <c r="E325" s="12"/>
      <c r="F325" s="12"/>
      <c r="G325" s="7">
        <f>G324</f>
        <v>6208500</v>
      </c>
    </row>
    <row r="326" spans="1:7" ht="99" customHeight="1">
      <c r="A326" s="27">
        <v>151</v>
      </c>
      <c r="B326" s="4" t="s">
        <v>274</v>
      </c>
      <c r="C326" s="50" t="s">
        <v>275</v>
      </c>
      <c r="D326" s="13" t="s">
        <v>75</v>
      </c>
      <c r="E326" s="12">
        <v>4761</v>
      </c>
      <c r="F326" s="12">
        <v>1500</v>
      </c>
      <c r="G326" s="8">
        <f>E326*F326</f>
        <v>7141500</v>
      </c>
    </row>
    <row r="327" spans="1:7">
      <c r="A327" s="27"/>
      <c r="B327" s="30" t="s">
        <v>315</v>
      </c>
      <c r="C327" s="28"/>
      <c r="D327" s="29"/>
      <c r="E327" s="12"/>
      <c r="F327" s="12"/>
      <c r="G327" s="7">
        <f>G326</f>
        <v>7141500</v>
      </c>
    </row>
    <row r="328" spans="1:7" ht="191.25" customHeight="1">
      <c r="A328" s="27">
        <v>152</v>
      </c>
      <c r="B328" s="4" t="s">
        <v>276</v>
      </c>
      <c r="C328" s="34" t="s">
        <v>290</v>
      </c>
      <c r="D328" s="13" t="s">
        <v>75</v>
      </c>
      <c r="E328" s="12">
        <v>232740</v>
      </c>
      <c r="F328" s="12">
        <v>70</v>
      </c>
      <c r="G328" s="8">
        <f>E328*F328</f>
        <v>16291800</v>
      </c>
    </row>
    <row r="329" spans="1:7">
      <c r="A329" s="27"/>
      <c r="B329" s="30" t="s">
        <v>315</v>
      </c>
      <c r="C329" s="28"/>
      <c r="D329" s="29"/>
      <c r="E329" s="12"/>
      <c r="F329" s="12"/>
      <c r="G329" s="7">
        <f>G328</f>
        <v>16291800</v>
      </c>
    </row>
    <row r="330" spans="1:7" ht="66.75" customHeight="1">
      <c r="A330" s="27">
        <v>153</v>
      </c>
      <c r="B330" s="4" t="s">
        <v>277</v>
      </c>
      <c r="C330" s="34" t="s">
        <v>289</v>
      </c>
      <c r="D330" s="13" t="s">
        <v>75</v>
      </c>
      <c r="E330" s="12">
        <v>67260</v>
      </c>
      <c r="F330" s="12">
        <v>70</v>
      </c>
      <c r="G330" s="8">
        <f>E330*F330</f>
        <v>4708200</v>
      </c>
    </row>
    <row r="331" spans="1:7">
      <c r="A331" s="27"/>
      <c r="B331" s="30" t="s">
        <v>315</v>
      </c>
      <c r="C331" s="28"/>
      <c r="D331" s="29"/>
      <c r="E331" s="12"/>
      <c r="F331" s="12"/>
      <c r="G331" s="7">
        <f>G330</f>
        <v>4708200</v>
      </c>
    </row>
    <row r="332" spans="1:7">
      <c r="A332" s="15"/>
      <c r="B332" s="24" t="s">
        <v>280</v>
      </c>
      <c r="C332" s="2"/>
      <c r="D332" s="15"/>
      <c r="E332" s="15"/>
      <c r="F332" s="15"/>
      <c r="G332" s="7">
        <f>G331+G329+G327+G325+G323+G321+G319+G317+G315+G313+G311++G309+G307+G305+G303+G301+G299+G297+G295+G293+G291+G289+G287+G285+G283+G281+G279+G277+G275+G273+G271+G269+G267+G265+G263+G261+G259+G256+G254+G252+G250+G248+G246+G244+G242+G240+G238+G236+G234+G232+G230+G228+G226+G223+G221+G219+G217+G215+G213+G211+G209+G207+G205+G203+G201+G199+G197+G195+G193+G191+G189+G187+G185+G183+G181+G179+G177+G175+G172+G170+G167+G165+G162+G159+G156+G154+G152+G149+G146+G144+G142+G140+G137+G135+G132+G130+G128+G126+G123+G121+G119+G116+G113+G110+G108+G106+G103+G100+G97+G95+G93+G91+G89+G87+G85+G83+G81+G79+G76+G74+G72+G70+G67+G65+G63+G61+G59+G57+G54+G52+G50+G48+G46+G44+G42+G40+G38+G36+G34+G32+G30+G28+G26+G24+G22+G20+G18+G16+G14+G12+G10+G8+G6</f>
        <v>2232887699.6149535</v>
      </c>
    </row>
    <row r="333" spans="1:7">
      <c r="A333" s="22"/>
      <c r="B333" s="20"/>
      <c r="C333" s="21"/>
      <c r="D333" s="22"/>
      <c r="E333" s="22"/>
      <c r="F333" s="22"/>
      <c r="G333" s="23"/>
    </row>
    <row r="334" spans="1:7">
      <c r="A334" s="22"/>
      <c r="B334" s="20"/>
      <c r="C334" s="54" t="s">
        <v>327</v>
      </c>
      <c r="D334" s="22"/>
      <c r="E334" s="22"/>
      <c r="F334" s="22" t="s">
        <v>328</v>
      </c>
      <c r="G334" s="23"/>
    </row>
    <row r="337" spans="3:11">
      <c r="K337" s="52"/>
    </row>
    <row r="338" spans="3:11">
      <c r="G338" s="8"/>
    </row>
    <row r="341" spans="3:11">
      <c r="C341" s="53"/>
    </row>
  </sheetData>
  <autoFilter ref="A4:G332"/>
  <mergeCells count="20">
    <mergeCell ref="B224:C224"/>
    <mergeCell ref="F1:G1"/>
    <mergeCell ref="A2:G2"/>
    <mergeCell ref="B257:C257"/>
    <mergeCell ref="B157:C157"/>
    <mergeCell ref="B77:C77"/>
    <mergeCell ref="B98:C98"/>
    <mergeCell ref="B101:C101"/>
    <mergeCell ref="B104:C104"/>
    <mergeCell ref="B114:C114"/>
    <mergeCell ref="B117:C117"/>
    <mergeCell ref="B124:C124"/>
    <mergeCell ref="B133:C133"/>
    <mergeCell ref="B138:C138"/>
    <mergeCell ref="B147:C147"/>
    <mergeCell ref="B150:C150"/>
    <mergeCell ref="B111:C111"/>
    <mergeCell ref="B160:C160"/>
    <mergeCell ref="B163:C163"/>
    <mergeCell ref="B168:C168"/>
  </mergeCells>
  <pageMargins left="0.39370078740157483" right="0.39370078740157483" top="0.39370078740157483" bottom="0.39370078740157483" header="0.39370078740157483" footer="0.39370078740157483"/>
  <pageSetup paperSize="9" scale="47" orientation="landscape" r:id="rId1"/>
  <rowBreaks count="1" manualBreakCount="1">
    <brk id="337" max="6" man="1"/>
  </rowBreaks>
  <ignoredErrors>
    <ignoredError sqref="G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Т общ</vt:lpstr>
      <vt:lpstr>'Т общ'!Область_печати</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НОМЕ</dc:creator>
  <cp:lastModifiedBy>Gulser</cp:lastModifiedBy>
  <cp:lastPrinted>2017-02-24T08:09:02Z</cp:lastPrinted>
  <dcterms:created xsi:type="dcterms:W3CDTF">2017-02-15T09:14:04Z</dcterms:created>
  <dcterms:modified xsi:type="dcterms:W3CDTF">2017-03-28T11:30:40Z</dcterms:modified>
</cp:coreProperties>
</file>